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<sst xmlns="http://schemas.openxmlformats.org/spreadsheetml/2006/main" count="138" uniqueCount="126">
  <si>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</si>
  <si>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</si>
  <si>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</si>
  <si>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</si>
  <si>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</si>
  <si>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</si>
  <si>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</si>
  <si>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</si>
  <si>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</si>
  <si>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</si>
  <si>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</si>
  <si>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</si>
  <si>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</si>
  <si>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</si>
  <si>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</si>
  <si>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</si>
  <si>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</si>
  <si>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</si>
  <si>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</si>
  <si>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</si>
  <si>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</si>
  <si>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</si>
  <si>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</si>
  <si>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</si>
  <si>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</si>
  <si>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</si>
  <si>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</si>
  <si>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</si>
  <si>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</si>
  <si>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</si>
  <si>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</si>
  <si>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</si>
  <si>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</si>
  <si>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</si>
  <si>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</si>
  <si>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</si>
  <si>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</si>
  <si>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</si>
  <si>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</si>
  <si>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</si>
  <si>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</si>
  <si>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</si>
  <si>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</si>
  <si>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</si>
  <si>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</si>
  <si>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</si>
  <si>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</si>
  <si>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</si>
  <si>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</si>
  <si>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</si>
  <si>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</si>
  <si>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</si>
  <si>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</si>
  <si>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</si>
  <si>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</si>
  <si>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</si>
  <si>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</si>
  <si>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</si>
  <si>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</si>
  <si>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</si>
  <si>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</si>
  <si>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</si>
  <si>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</si>
  <si>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</si>
  <si>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</si>
  <si>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</si>
  <si>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</si>
  <si>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</si>
  <si>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</si>
  <si>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</si>
  <si>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</si>
  <si>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</si>
  <si>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</si>
  <si>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</si>
  <si>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</si>
  <si>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</si>
  <si>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</si>
  <si>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</si>
  <si>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</si>
  <si>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</si>
  <si>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</si>
  <si>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</si>
  <si>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</si>
  <si>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</si>
  <si>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</si>
  <si>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</si>
  <si>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</si>
  <si>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</si>
  <si>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</si>
  <si>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</si>
  <si>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</si>
  <si>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</si>
  <si>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</si>
  <si>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</si>
  <si>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</si>
  <si>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</si>
  <si>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</si>
  <si>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</si>
  <si>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</si>
  <si>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</si>
  <si>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</si>
  <si>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</si>
  <si>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</si>
  <si>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</si>
  <si>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</si>
  <si>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</si>
  <si>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</si>
  <si>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</si>
  <si>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</si>
  <si>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</si>
  <si>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</si>
  <si>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</si>
  <si>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</si>
  <si>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</si>
  <si>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</si>
  <si>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</si>
  <si>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Моноцитарный эрлихиоз</t>
  </si>
  <si>
    <t>Укусы клещами</t>
  </si>
  <si>
    <t>Брюшной тиф</t>
  </si>
  <si>
    <t>Информационный бюллетень январь - декабрь 2014г.</t>
  </si>
  <si>
    <t>1-12    2014</t>
  </si>
  <si>
    <t>1  -12  2013</t>
  </si>
  <si>
    <t>1  -12     2014</t>
  </si>
  <si>
    <t>1  -12     2013</t>
  </si>
  <si>
    <t>1-12     2014</t>
  </si>
  <si>
    <t>1  -12  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</si>
</sst>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4" sqref="A114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7" width="8.14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6.42187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8" ht="15">
      <c r="A1" s="35" t="s">
        <v>119</v>
      </c>
      <c r="B1" s="35"/>
      <c r="C1" s="35"/>
      <c r="D1" s="35"/>
      <c r="E1" s="35"/>
      <c r="F1" s="35"/>
      <c r="G1" s="35"/>
      <c r="H1" s="35"/>
    </row>
    <row r="2" spans="1:16" ht="15">
      <c r="A2" s="33"/>
      <c r="B2" s="33" t="s">
        <v>1</v>
      </c>
      <c r="C2" s="33"/>
      <c r="D2" s="33"/>
      <c r="E2" s="33"/>
      <c r="F2" s="30" t="s">
        <v>55</v>
      </c>
      <c r="G2" s="33" t="s">
        <v>2</v>
      </c>
      <c r="H2" s="33"/>
      <c r="I2" s="33"/>
      <c r="J2" s="33"/>
      <c r="K2" s="30" t="s">
        <v>55</v>
      </c>
      <c r="L2" s="33" t="s">
        <v>3</v>
      </c>
      <c r="M2" s="33"/>
      <c r="N2" s="33"/>
      <c r="O2" s="33"/>
      <c r="P2" s="30" t="s">
        <v>55</v>
      </c>
    </row>
    <row r="3" spans="1:16" ht="15">
      <c r="A3" s="33"/>
      <c r="B3" s="34" t="s">
        <v>120</v>
      </c>
      <c r="C3" s="33"/>
      <c r="D3" s="34" t="s">
        <v>121</v>
      </c>
      <c r="E3" s="33"/>
      <c r="F3" s="31"/>
      <c r="G3" s="34" t="s">
        <v>122</v>
      </c>
      <c r="H3" s="33"/>
      <c r="I3" s="34" t="s">
        <v>123</v>
      </c>
      <c r="J3" s="33"/>
      <c r="K3" s="31"/>
      <c r="L3" s="34" t="s">
        <v>124</v>
      </c>
      <c r="M3" s="33"/>
      <c r="N3" s="34" t="s">
        <v>125</v>
      </c>
      <c r="O3" s="33"/>
      <c r="P3" s="31"/>
    </row>
    <row r="4" spans="1:16" ht="15">
      <c r="A4" s="33"/>
      <c r="B4" s="13" t="s">
        <v>53</v>
      </c>
      <c r="C4" s="13" t="s">
        <v>54</v>
      </c>
      <c r="D4" s="13" t="s">
        <v>53</v>
      </c>
      <c r="E4" s="13" t="s">
        <v>54</v>
      </c>
      <c r="F4" s="32"/>
      <c r="G4" s="13" t="s">
        <v>53</v>
      </c>
      <c r="H4" s="13" t="s">
        <v>54</v>
      </c>
      <c r="I4" s="13" t="s">
        <v>53</v>
      </c>
      <c r="J4" s="13" t="s">
        <v>54</v>
      </c>
      <c r="K4" s="32"/>
      <c r="L4" s="13" t="s">
        <v>53</v>
      </c>
      <c r="M4" s="13" t="s">
        <v>54</v>
      </c>
      <c r="N4" s="13" t="s">
        <v>53</v>
      </c>
      <c r="O4" s="13" t="s">
        <v>54</v>
      </c>
      <c r="P4" s="32"/>
    </row>
    <row r="5" spans="1:16" ht="15">
      <c r="A5" s="14" t="s">
        <v>0</v>
      </c>
      <c r="B5" s="13">
        <v>290130</v>
      </c>
      <c r="C5" s="28">
        <f>B5*100000/2330377</f>
        <v>12449.91690185751</v>
      </c>
      <c r="D5" s="13">
        <v>331084</v>
      </c>
      <c r="E5" s="28">
        <f aca="true" t="shared" si="0" ref="E5:E37">D5*100000/2331506</f>
        <v>14200.435255152679</v>
      </c>
      <c r="F5" s="17">
        <f>-E5/C5</f>
        <v>-1.1406048222726686</v>
      </c>
      <c r="G5" s="13">
        <v>199942</v>
      </c>
      <c r="H5" s="28">
        <f>G5*100000/372364</f>
        <v>53695.30889129991</v>
      </c>
      <c r="I5" s="13">
        <v>223523</v>
      </c>
      <c r="J5" s="28">
        <f aca="true" t="shared" si="1" ref="J5:J45">I5*100000/370572</f>
        <v>60318.37267791414</v>
      </c>
      <c r="K5" s="17">
        <f>-J5/H5</f>
        <v>-1.1233452963278763</v>
      </c>
      <c r="L5" s="13">
        <v>181663</v>
      </c>
      <c r="M5" s="19">
        <f>L5*100000/310315</f>
        <v>58541.482042440744</v>
      </c>
      <c r="N5" s="13">
        <v>202646</v>
      </c>
      <c r="O5" s="19">
        <f aca="true" t="shared" si="2" ref="O5:O37">N5*100000/303260</f>
        <v>66822.52852337928</v>
      </c>
      <c r="P5" s="17">
        <f>-O5/M5</f>
        <v>-1.141456044364149</v>
      </c>
    </row>
    <row r="6" spans="1:16" ht="15">
      <c r="A6" s="14" t="s">
        <v>118</v>
      </c>
      <c r="B6" s="13">
        <v>1</v>
      </c>
      <c r="C6" s="28">
        <f>B6*100000/2330377</f>
        <v>0.04291151174252063</v>
      </c>
      <c r="D6" s="13">
        <v>0</v>
      </c>
      <c r="E6" s="28">
        <f t="shared" si="0"/>
        <v>0</v>
      </c>
      <c r="F6" s="17">
        <v>1</v>
      </c>
      <c r="G6" s="13">
        <v>0</v>
      </c>
      <c r="H6" s="28">
        <f>G6*100000/372364</f>
        <v>0</v>
      </c>
      <c r="I6" s="13">
        <v>0</v>
      </c>
      <c r="J6" s="28">
        <f t="shared" si="1"/>
        <v>0</v>
      </c>
      <c r="K6" s="17">
        <v>0</v>
      </c>
      <c r="L6" s="13">
        <v>0</v>
      </c>
      <c r="M6" s="19">
        <f>L6*100000/310315</f>
        <v>0</v>
      </c>
      <c r="N6" s="13">
        <v>0</v>
      </c>
      <c r="O6" s="19">
        <f t="shared" si="2"/>
        <v>0</v>
      </c>
      <c r="P6" s="17">
        <v>0</v>
      </c>
    </row>
    <row r="7" spans="1:16" ht="22.5">
      <c r="A7" s="21" t="s">
        <v>57</v>
      </c>
      <c r="B7" s="13">
        <v>8232</v>
      </c>
      <c r="C7" s="28">
        <f aca="true" t="shared" si="3" ref="C7:C71">B7*100000/2330377</f>
        <v>353.24756466442983</v>
      </c>
      <c r="D7" s="13">
        <v>7194</v>
      </c>
      <c r="E7" s="28">
        <f t="shared" si="0"/>
        <v>308.55592908617865</v>
      </c>
      <c r="F7" s="17">
        <f>C7/E7</f>
        <v>1.1448412795392078</v>
      </c>
      <c r="G7" s="13">
        <v>6311</v>
      </c>
      <c r="H7" s="28">
        <f aca="true" t="shared" si="4" ref="H7:H71">G7*100000/372364</f>
        <v>1694.8469776884983</v>
      </c>
      <c r="I7" s="13">
        <v>5125</v>
      </c>
      <c r="J7" s="28">
        <f t="shared" si="1"/>
        <v>1382.9970963807302</v>
      </c>
      <c r="K7" s="17">
        <f>H7/J7</f>
        <v>1.2254884570067945</v>
      </c>
      <c r="L7" s="13">
        <v>6188</v>
      </c>
      <c r="M7" s="19">
        <f aca="true" t="shared" si="5" ref="M7:M71">L7*100000/310315</f>
        <v>1994.1027665436734</v>
      </c>
      <c r="N7" s="13">
        <v>5001</v>
      </c>
      <c r="O7" s="19">
        <f t="shared" si="2"/>
        <v>1649.0799973619996</v>
      </c>
      <c r="P7" s="17">
        <f>M7/O7</f>
        <v>1.2092213656909305</v>
      </c>
    </row>
    <row r="8" spans="1:16" ht="15">
      <c r="A8" s="29" t="s">
        <v>4</v>
      </c>
      <c r="B8" s="27">
        <v>478</v>
      </c>
      <c r="C8" s="28">
        <f t="shared" si="3"/>
        <v>20.51170261292486</v>
      </c>
      <c r="D8" s="13">
        <v>684</v>
      </c>
      <c r="E8" s="28">
        <f t="shared" si="0"/>
        <v>29.337260980670862</v>
      </c>
      <c r="F8" s="17">
        <f>-E8/C8</f>
        <v>-1.4302694190868792</v>
      </c>
      <c r="G8" s="13">
        <v>183</v>
      </c>
      <c r="H8" s="28">
        <f t="shared" si="4"/>
        <v>49.1454598188869</v>
      </c>
      <c r="I8" s="13">
        <v>192</v>
      </c>
      <c r="J8" s="28">
        <f t="shared" si="1"/>
        <v>51.81179365953175</v>
      </c>
      <c r="K8" s="17">
        <f>-J8/H8</f>
        <v>-1.0542539199037093</v>
      </c>
      <c r="L8" s="13">
        <v>173</v>
      </c>
      <c r="M8" s="19">
        <f t="shared" si="5"/>
        <v>55.74980261991847</v>
      </c>
      <c r="N8" s="13">
        <v>179</v>
      </c>
      <c r="O8" s="19">
        <f t="shared" si="2"/>
        <v>59.02525885378883</v>
      </c>
      <c r="P8" s="17">
        <f>-O8/M8</f>
        <v>-1.058752786197311</v>
      </c>
    </row>
    <row r="9" spans="1:16" ht="15">
      <c r="A9" s="14" t="s">
        <v>5</v>
      </c>
      <c r="B9" s="27">
        <v>82</v>
      </c>
      <c r="C9" s="28">
        <f t="shared" si="3"/>
        <v>3.518743962886692</v>
      </c>
      <c r="D9" s="13">
        <v>67</v>
      </c>
      <c r="E9" s="28">
        <f t="shared" si="0"/>
        <v>2.873679072668052</v>
      </c>
      <c r="F9" s="17">
        <f>C9/E9</f>
        <v>1.2244735316319553</v>
      </c>
      <c r="G9" s="13">
        <v>46</v>
      </c>
      <c r="H9" s="28">
        <f t="shared" si="4"/>
        <v>12.353503561031678</v>
      </c>
      <c r="I9" s="13">
        <v>24</v>
      </c>
      <c r="J9" s="28">
        <f t="shared" si="1"/>
        <v>6.476474207441469</v>
      </c>
      <c r="K9" s="17">
        <f>H9/J9</f>
        <v>1.9074427173410962</v>
      </c>
      <c r="L9" s="13">
        <v>44</v>
      </c>
      <c r="M9" s="19">
        <f t="shared" si="5"/>
        <v>14.17914055073071</v>
      </c>
      <c r="N9" s="13">
        <v>24</v>
      </c>
      <c r="O9" s="19">
        <f t="shared" si="2"/>
        <v>7.914001187100178</v>
      </c>
      <c r="P9" s="17">
        <f>M9/O9</f>
        <v>1.7916525680894146</v>
      </c>
    </row>
    <row r="10" spans="1:16" ht="15">
      <c r="A10" s="14" t="s">
        <v>6</v>
      </c>
      <c r="B10" s="13">
        <v>36</v>
      </c>
      <c r="C10" s="28">
        <f t="shared" si="3"/>
        <v>1.5448144227307428</v>
      </c>
      <c r="D10" s="13">
        <v>51</v>
      </c>
      <c r="E10" s="28">
        <f t="shared" si="0"/>
        <v>2.1874273538219504</v>
      </c>
      <c r="F10" s="17">
        <f>-E10/C10</f>
        <v>-1.4159806651437599</v>
      </c>
      <c r="G10" s="13">
        <v>20</v>
      </c>
      <c r="H10" s="28">
        <f t="shared" si="4"/>
        <v>5.371088504796382</v>
      </c>
      <c r="I10" s="13">
        <v>20</v>
      </c>
      <c r="J10" s="28">
        <f t="shared" si="1"/>
        <v>5.397061839534557</v>
      </c>
      <c r="K10" s="17">
        <v>0</v>
      </c>
      <c r="L10" s="13">
        <v>18</v>
      </c>
      <c r="M10" s="19">
        <f t="shared" si="5"/>
        <v>5.800557498026199</v>
      </c>
      <c r="N10" s="13">
        <v>17</v>
      </c>
      <c r="O10" s="19">
        <f t="shared" si="2"/>
        <v>5.605750840862626</v>
      </c>
      <c r="P10" s="17">
        <f>M10/O10</f>
        <v>1.034751215794956</v>
      </c>
    </row>
    <row r="11" spans="1:16" ht="15">
      <c r="A11" s="14" t="s">
        <v>7</v>
      </c>
      <c r="B11" s="13">
        <v>323</v>
      </c>
      <c r="C11" s="28">
        <f t="shared" si="3"/>
        <v>13.860418292834163</v>
      </c>
      <c r="D11" s="13">
        <v>520</v>
      </c>
      <c r="E11" s="28">
        <f t="shared" si="0"/>
        <v>22.303180862498316</v>
      </c>
      <c r="F11" s="17">
        <f>-E11/C11</f>
        <v>-1.60912754516428</v>
      </c>
      <c r="G11" s="13">
        <v>107</v>
      </c>
      <c r="H11" s="28">
        <f t="shared" si="4"/>
        <v>28.735323500660645</v>
      </c>
      <c r="I11" s="13">
        <v>128</v>
      </c>
      <c r="J11" s="28">
        <f t="shared" si="1"/>
        <v>34.541195773021165</v>
      </c>
      <c r="K11" s="17">
        <f>-J11/H11</f>
        <v>-1.202046525497687</v>
      </c>
      <c r="L11" s="13">
        <v>102</v>
      </c>
      <c r="M11" s="19">
        <f t="shared" si="5"/>
        <v>32.869825822148464</v>
      </c>
      <c r="N11" s="13">
        <v>118</v>
      </c>
      <c r="O11" s="19">
        <f t="shared" si="2"/>
        <v>38.91050583657587</v>
      </c>
      <c r="P11" s="17">
        <f>-O11/M11</f>
        <v>-1.1837758449683373</v>
      </c>
    </row>
    <row r="12" spans="1:16" ht="15">
      <c r="A12" s="14" t="s">
        <v>58</v>
      </c>
      <c r="B12" s="13">
        <v>37</v>
      </c>
      <c r="C12" s="28">
        <f t="shared" si="3"/>
        <v>1.5877259344732633</v>
      </c>
      <c r="D12" s="13">
        <v>46</v>
      </c>
      <c r="E12" s="28">
        <f t="shared" si="0"/>
        <v>1.9729736916825433</v>
      </c>
      <c r="F12" s="17">
        <f>-E12/C12</f>
        <v>-1.2426412196492136</v>
      </c>
      <c r="G12" s="13">
        <v>10</v>
      </c>
      <c r="H12" s="28">
        <f t="shared" si="4"/>
        <v>2.685544252398191</v>
      </c>
      <c r="I12" s="13">
        <v>20</v>
      </c>
      <c r="J12" s="28">
        <f t="shared" si="1"/>
        <v>5.397061839534557</v>
      </c>
      <c r="K12" s="17">
        <f>-J12/H12</f>
        <v>-2.009671534816446</v>
      </c>
      <c r="L12" s="13">
        <v>9</v>
      </c>
      <c r="M12" s="19">
        <f t="shared" si="5"/>
        <v>2.9002787490130997</v>
      </c>
      <c r="N12" s="13">
        <v>20</v>
      </c>
      <c r="O12" s="19">
        <f t="shared" si="2"/>
        <v>6.595000989250148</v>
      </c>
      <c r="P12" s="17">
        <f>-O12/M12</f>
        <v>-2.2739197021990663</v>
      </c>
    </row>
    <row r="13" spans="1:16" ht="15">
      <c r="A13" s="14" t="s">
        <v>8</v>
      </c>
      <c r="B13" s="13">
        <v>80</v>
      </c>
      <c r="C13" s="28">
        <f t="shared" si="3"/>
        <v>3.4329209394016504</v>
      </c>
      <c r="D13" s="13">
        <v>74</v>
      </c>
      <c r="E13" s="28">
        <f t="shared" si="0"/>
        <v>3.173914199663222</v>
      </c>
      <c r="F13" s="17">
        <f>C13/E13</f>
        <v>1.0816048334784574</v>
      </c>
      <c r="G13" s="13">
        <v>34</v>
      </c>
      <c r="H13" s="28">
        <f t="shared" si="4"/>
        <v>9.13085045815385</v>
      </c>
      <c r="I13" s="13">
        <v>30</v>
      </c>
      <c r="J13" s="28">
        <f t="shared" si="1"/>
        <v>8.095592759301836</v>
      </c>
      <c r="K13" s="17">
        <f>H13/J13</f>
        <v>1.1278791719929961</v>
      </c>
      <c r="L13" s="13">
        <v>33</v>
      </c>
      <c r="M13" s="19">
        <f t="shared" si="5"/>
        <v>10.634355413048032</v>
      </c>
      <c r="N13" s="13">
        <v>29</v>
      </c>
      <c r="O13" s="19">
        <f t="shared" si="2"/>
        <v>9.562751434412716</v>
      </c>
      <c r="P13" s="17">
        <f>M13/O13</f>
        <v>1.1120602146761882</v>
      </c>
    </row>
    <row r="14" spans="1:16" ht="33.75">
      <c r="A14" s="21" t="s">
        <v>59</v>
      </c>
      <c r="B14" s="13">
        <v>58</v>
      </c>
      <c r="C14" s="28">
        <f t="shared" si="3"/>
        <v>2.4888676810661967</v>
      </c>
      <c r="D14" s="13">
        <v>54</v>
      </c>
      <c r="E14" s="28">
        <f t="shared" si="0"/>
        <v>2.3160995511055944</v>
      </c>
      <c r="F14" s="17">
        <f>C14/E14</f>
        <v>1.074594431779986</v>
      </c>
      <c r="G14" s="13">
        <v>24</v>
      </c>
      <c r="H14" s="28">
        <f t="shared" si="4"/>
        <v>6.445306205755658</v>
      </c>
      <c r="I14" s="13">
        <v>17</v>
      </c>
      <c r="J14" s="28">
        <f t="shared" si="1"/>
        <v>4.587502563604374</v>
      </c>
      <c r="K14" s="17">
        <f>H14/J14</f>
        <v>1.404970594870168</v>
      </c>
      <c r="L14" s="13">
        <v>24</v>
      </c>
      <c r="M14" s="19">
        <f t="shared" si="5"/>
        <v>7.734076664034932</v>
      </c>
      <c r="N14" s="13">
        <v>16</v>
      </c>
      <c r="O14" s="19">
        <f t="shared" si="2"/>
        <v>5.276000791400119</v>
      </c>
      <c r="P14" s="17">
        <f>M14/O14</f>
        <v>1.4658975557095208</v>
      </c>
    </row>
    <row r="15" spans="1:16" ht="15">
      <c r="A15" s="14" t="s">
        <v>9</v>
      </c>
      <c r="B15" s="13">
        <v>42</v>
      </c>
      <c r="C15" s="28">
        <f t="shared" si="3"/>
        <v>1.8022834931858664</v>
      </c>
      <c r="D15" s="13">
        <v>42</v>
      </c>
      <c r="E15" s="28">
        <f t="shared" si="0"/>
        <v>1.8014107619710178</v>
      </c>
      <c r="F15" s="17">
        <v>1</v>
      </c>
      <c r="G15" s="13">
        <v>17</v>
      </c>
      <c r="H15" s="28">
        <f t="shared" si="4"/>
        <v>4.565425229076925</v>
      </c>
      <c r="I15" s="13">
        <v>14</v>
      </c>
      <c r="J15" s="28">
        <f t="shared" si="1"/>
        <v>3.7779432876741903</v>
      </c>
      <c r="K15" s="17">
        <f>H15/J15</f>
        <v>1.2084419699924958</v>
      </c>
      <c r="L15" s="13">
        <v>17</v>
      </c>
      <c r="M15" s="19">
        <f t="shared" si="5"/>
        <v>5.47830430369141</v>
      </c>
      <c r="N15" s="13">
        <v>13</v>
      </c>
      <c r="O15" s="19">
        <f t="shared" si="2"/>
        <v>4.286750643012597</v>
      </c>
      <c r="P15" s="17">
        <f>M15/O15</f>
        <v>1.2779619716441977</v>
      </c>
    </row>
    <row r="16" spans="1:16" ht="15">
      <c r="A16" s="14" t="s">
        <v>105</v>
      </c>
      <c r="B16" s="13">
        <v>15</v>
      </c>
      <c r="C16" s="28">
        <f t="shared" si="3"/>
        <v>0.6436726761378094</v>
      </c>
      <c r="D16" s="13">
        <v>12</v>
      </c>
      <c r="E16" s="28">
        <f t="shared" si="0"/>
        <v>0.5146887891345765</v>
      </c>
      <c r="F16" s="17">
        <f>C16/E16</f>
        <v>1.2506055887094663</v>
      </c>
      <c r="G16" s="13">
        <v>7</v>
      </c>
      <c r="H16" s="28">
        <f t="shared" si="4"/>
        <v>1.8798809766787337</v>
      </c>
      <c r="I16" s="13">
        <v>3</v>
      </c>
      <c r="J16" s="28">
        <f t="shared" si="1"/>
        <v>0.8095592759301836</v>
      </c>
      <c r="K16" s="17">
        <f>H16/J16</f>
        <v>2.3221041776326388</v>
      </c>
      <c r="L16" s="13">
        <v>7</v>
      </c>
      <c r="M16" s="19">
        <f t="shared" si="5"/>
        <v>2.255772360343522</v>
      </c>
      <c r="N16" s="13">
        <v>3</v>
      </c>
      <c r="O16" s="19">
        <f t="shared" si="2"/>
        <v>0.9892501483875222</v>
      </c>
      <c r="P16" s="17">
        <f>M16/O16</f>
        <v>2.280285086659255</v>
      </c>
    </row>
    <row r="17" spans="1:16" ht="15">
      <c r="A17" s="14" t="s">
        <v>62</v>
      </c>
      <c r="B17" s="13">
        <v>1</v>
      </c>
      <c r="C17" s="28">
        <f t="shared" si="3"/>
        <v>0.04291151174252063</v>
      </c>
      <c r="D17" s="13">
        <v>0</v>
      </c>
      <c r="E17" s="28">
        <f t="shared" si="0"/>
        <v>0</v>
      </c>
      <c r="F17" s="18">
        <v>1</v>
      </c>
      <c r="G17" s="13">
        <v>0</v>
      </c>
      <c r="H17" s="28">
        <f t="shared" si="4"/>
        <v>0</v>
      </c>
      <c r="I17" s="13">
        <v>0</v>
      </c>
      <c r="J17" s="28">
        <f t="shared" si="1"/>
        <v>0</v>
      </c>
      <c r="K17" s="18">
        <v>0</v>
      </c>
      <c r="L17" s="13">
        <v>0</v>
      </c>
      <c r="M17" s="19">
        <f t="shared" si="5"/>
        <v>0</v>
      </c>
      <c r="N17" s="13">
        <v>0</v>
      </c>
      <c r="O17" s="19">
        <f t="shared" si="2"/>
        <v>0</v>
      </c>
      <c r="P17" s="18">
        <v>0</v>
      </c>
    </row>
    <row r="18" spans="1:16" ht="15">
      <c r="A18" s="14" t="s">
        <v>60</v>
      </c>
      <c r="B18" s="13">
        <v>22</v>
      </c>
      <c r="C18" s="28">
        <f t="shared" si="3"/>
        <v>0.9440532583354538</v>
      </c>
      <c r="D18" s="13">
        <v>20</v>
      </c>
      <c r="E18" s="28">
        <f t="shared" si="0"/>
        <v>0.8578146485576276</v>
      </c>
      <c r="F18" s="17">
        <f>C18/E18</f>
        <v>1.1005329180643304</v>
      </c>
      <c r="G18" s="13">
        <v>10</v>
      </c>
      <c r="H18" s="28">
        <f t="shared" si="4"/>
        <v>2.685544252398191</v>
      </c>
      <c r="I18" s="13">
        <v>13</v>
      </c>
      <c r="J18" s="28">
        <f t="shared" si="1"/>
        <v>3.5080901956974624</v>
      </c>
      <c r="K18" s="17">
        <f>-J18/H18</f>
        <v>-1.3062864976306898</v>
      </c>
      <c r="L18" s="13">
        <v>9</v>
      </c>
      <c r="M18" s="19">
        <f t="shared" si="5"/>
        <v>2.9002787490130997</v>
      </c>
      <c r="N18" s="13">
        <v>13</v>
      </c>
      <c r="O18" s="19">
        <f t="shared" si="2"/>
        <v>4.286750643012597</v>
      </c>
      <c r="P18" s="17">
        <f>-O18/M18</f>
        <v>-1.4780478064293932</v>
      </c>
    </row>
    <row r="19" spans="1:16" ht="15">
      <c r="A19" s="14" t="s">
        <v>61</v>
      </c>
      <c r="B19" s="13">
        <v>1</v>
      </c>
      <c r="C19" s="28">
        <f t="shared" si="3"/>
        <v>0.04291151174252063</v>
      </c>
      <c r="D19" s="13">
        <v>0</v>
      </c>
      <c r="E19" s="28">
        <f t="shared" si="0"/>
        <v>0</v>
      </c>
      <c r="F19" s="18">
        <v>1</v>
      </c>
      <c r="G19" s="13">
        <v>1</v>
      </c>
      <c r="H19" s="28">
        <f t="shared" si="4"/>
        <v>0.2685544252398191</v>
      </c>
      <c r="I19" s="13">
        <v>0</v>
      </c>
      <c r="J19" s="28">
        <f t="shared" si="1"/>
        <v>0</v>
      </c>
      <c r="K19" s="18">
        <v>1</v>
      </c>
      <c r="L19" s="13">
        <v>1</v>
      </c>
      <c r="M19" s="19">
        <f t="shared" si="5"/>
        <v>0.32225319433478883</v>
      </c>
      <c r="N19" s="13">
        <v>0</v>
      </c>
      <c r="O19" s="19">
        <f t="shared" si="2"/>
        <v>0</v>
      </c>
      <c r="P19" s="18">
        <v>1</v>
      </c>
    </row>
    <row r="20" spans="1:16" ht="22.5">
      <c r="A20" s="21" t="s">
        <v>63</v>
      </c>
      <c r="B20" s="13">
        <v>7673</v>
      </c>
      <c r="C20" s="28">
        <f t="shared" si="3"/>
        <v>329.2600296003608</v>
      </c>
      <c r="D20" s="13">
        <v>6436</v>
      </c>
      <c r="E20" s="28">
        <f t="shared" si="0"/>
        <v>276.0447539058446</v>
      </c>
      <c r="F20" s="17">
        <f>C20/E20</f>
        <v>1.1927777106485684</v>
      </c>
      <c r="G20" s="13">
        <v>6093</v>
      </c>
      <c r="H20" s="28">
        <f t="shared" si="4"/>
        <v>1636.3021129862177</v>
      </c>
      <c r="I20" s="13">
        <v>4903</v>
      </c>
      <c r="J20" s="28">
        <f t="shared" si="1"/>
        <v>1323.0897099618967</v>
      </c>
      <c r="K20" s="17">
        <f>H20/J20</f>
        <v>1.2367280167520471</v>
      </c>
      <c r="L20" s="13">
        <v>5981</v>
      </c>
      <c r="M20" s="19">
        <f t="shared" si="5"/>
        <v>1927.3963553163721</v>
      </c>
      <c r="N20" s="13">
        <v>4793</v>
      </c>
      <c r="O20" s="19">
        <f t="shared" si="2"/>
        <v>1580.491987073798</v>
      </c>
      <c r="P20" s="17">
        <f>M20/O20</f>
        <v>1.219491380582606</v>
      </c>
    </row>
    <row r="21" spans="1:16" ht="22.5">
      <c r="A21" s="21" t="s">
        <v>64</v>
      </c>
      <c r="B21" s="13">
        <v>3263</v>
      </c>
      <c r="C21" s="28">
        <f t="shared" si="3"/>
        <v>140.02026281584483</v>
      </c>
      <c r="D21" s="13">
        <v>2629</v>
      </c>
      <c r="E21" s="28">
        <f t="shared" si="0"/>
        <v>112.75973555290014</v>
      </c>
      <c r="F21" s="17">
        <f>C21/E21</f>
        <v>1.2417576374162005</v>
      </c>
      <c r="G21" s="13">
        <v>2845</v>
      </c>
      <c r="H21" s="28">
        <f t="shared" si="4"/>
        <v>764.0373398072853</v>
      </c>
      <c r="I21" s="13">
        <v>2193</v>
      </c>
      <c r="J21" s="28">
        <f t="shared" si="1"/>
        <v>591.7878307049642</v>
      </c>
      <c r="K21" s="17">
        <f>H21/J21</f>
        <v>1.2910663250664174</v>
      </c>
      <c r="L21" s="13">
        <v>2813</v>
      </c>
      <c r="M21" s="19">
        <f t="shared" si="5"/>
        <v>906.498235663761</v>
      </c>
      <c r="N21" s="13">
        <v>2162</v>
      </c>
      <c r="O21" s="19">
        <f t="shared" si="2"/>
        <v>712.919606937941</v>
      </c>
      <c r="P21" s="17">
        <f>M21/O21</f>
        <v>1.2715293938362264</v>
      </c>
    </row>
    <row r="22" spans="1:16" ht="22.5">
      <c r="A22" s="26" t="s">
        <v>65</v>
      </c>
      <c r="B22" s="27">
        <v>1266</v>
      </c>
      <c r="C22" s="28">
        <f t="shared" si="3"/>
        <v>54.32597386603112</v>
      </c>
      <c r="D22" s="27">
        <v>1298</v>
      </c>
      <c r="E22" s="28">
        <f t="shared" si="0"/>
        <v>55.67217069139003</v>
      </c>
      <c r="F22" s="17">
        <f>-E22/C22</f>
        <v>-1.024779985144466</v>
      </c>
      <c r="G22" s="27">
        <v>1007</v>
      </c>
      <c r="H22" s="28">
        <f t="shared" si="4"/>
        <v>270.4343062164978</v>
      </c>
      <c r="I22" s="27">
        <v>1044</v>
      </c>
      <c r="J22" s="28">
        <f t="shared" si="1"/>
        <v>281.7266280237039</v>
      </c>
      <c r="K22" s="17">
        <f>-J22/H22</f>
        <v>-1.04175624744209</v>
      </c>
      <c r="L22" s="27">
        <v>985</v>
      </c>
      <c r="M22" s="19">
        <f t="shared" si="5"/>
        <v>317.419396419767</v>
      </c>
      <c r="N22" s="27">
        <v>1024</v>
      </c>
      <c r="O22" s="19">
        <f t="shared" si="2"/>
        <v>337.6640506496076</v>
      </c>
      <c r="P22" s="17">
        <f>-O22/M22</f>
        <v>-1.0637788820033804</v>
      </c>
    </row>
    <row r="23" spans="1:16" ht="33.75">
      <c r="A23" s="26" t="s">
        <v>66</v>
      </c>
      <c r="B23" s="27">
        <v>688</v>
      </c>
      <c r="C23" s="28">
        <f t="shared" si="3"/>
        <v>29.523120078854195</v>
      </c>
      <c r="D23" s="27">
        <v>685</v>
      </c>
      <c r="E23" s="28">
        <f t="shared" si="0"/>
        <v>29.380151713098744</v>
      </c>
      <c r="F23" s="17">
        <f>C23/E23</f>
        <v>1.0048661547820297</v>
      </c>
      <c r="G23" s="27">
        <v>633</v>
      </c>
      <c r="H23" s="28">
        <f t="shared" si="4"/>
        <v>169.9949511768055</v>
      </c>
      <c r="I23" s="27">
        <v>651</v>
      </c>
      <c r="J23" s="28">
        <f t="shared" si="1"/>
        <v>175.67436287684984</v>
      </c>
      <c r="K23" s="17">
        <f>-J23/H23</f>
        <v>-1.0334092963392625</v>
      </c>
      <c r="L23" s="27">
        <v>626</v>
      </c>
      <c r="M23" s="19">
        <f t="shared" si="5"/>
        <v>201.73049965357782</v>
      </c>
      <c r="N23" s="27">
        <v>647</v>
      </c>
      <c r="O23" s="19">
        <f t="shared" si="2"/>
        <v>213.3482820022423</v>
      </c>
      <c r="P23" s="17">
        <f>-O23/M23</f>
        <v>-1.0575906090978566</v>
      </c>
    </row>
    <row r="24" spans="1:16" ht="45">
      <c r="A24" s="21" t="s">
        <v>67</v>
      </c>
      <c r="B24" s="13">
        <v>0</v>
      </c>
      <c r="C24" s="28">
        <f t="shared" si="3"/>
        <v>0</v>
      </c>
      <c r="D24" s="13">
        <v>0</v>
      </c>
      <c r="E24" s="28">
        <f t="shared" si="0"/>
        <v>0</v>
      </c>
      <c r="F24" s="18">
        <v>0</v>
      </c>
      <c r="G24" s="13">
        <v>0</v>
      </c>
      <c r="H24" s="28">
        <f t="shared" si="4"/>
        <v>0</v>
      </c>
      <c r="I24" s="13">
        <v>0</v>
      </c>
      <c r="J24" s="28">
        <f t="shared" si="1"/>
        <v>0</v>
      </c>
      <c r="K24" s="18">
        <v>0</v>
      </c>
      <c r="L24" s="13">
        <v>0</v>
      </c>
      <c r="M24" s="19">
        <f t="shared" si="5"/>
        <v>0</v>
      </c>
      <c r="N24" s="13">
        <v>0</v>
      </c>
      <c r="O24" s="19">
        <f t="shared" si="2"/>
        <v>0</v>
      </c>
      <c r="P24" s="18">
        <v>0</v>
      </c>
    </row>
    <row r="25" spans="1:16" ht="33.75">
      <c r="A25" s="21" t="s">
        <v>68</v>
      </c>
      <c r="B25" s="13">
        <v>43</v>
      </c>
      <c r="C25" s="28">
        <f t="shared" si="3"/>
        <v>1.8451950049283872</v>
      </c>
      <c r="D25" s="13">
        <v>6</v>
      </c>
      <c r="E25" s="28">
        <f t="shared" si="0"/>
        <v>0.25734439456728825</v>
      </c>
      <c r="F25" s="17">
        <f aca="true" t="shared" si="6" ref="F25:F30">C25/E25</f>
        <v>7.170138708600941</v>
      </c>
      <c r="G25" s="13">
        <v>40</v>
      </c>
      <c r="H25" s="28">
        <f t="shared" si="4"/>
        <v>10.742177009592764</v>
      </c>
      <c r="I25" s="13">
        <v>5</v>
      </c>
      <c r="J25" s="28">
        <f t="shared" si="1"/>
        <v>1.3492654598836393</v>
      </c>
      <c r="K25" s="17">
        <f aca="true" t="shared" si="7" ref="K25:K30">H25/J25</f>
        <v>7.961500037597619</v>
      </c>
      <c r="L25" s="13">
        <v>39</v>
      </c>
      <c r="M25" s="19">
        <f t="shared" si="5"/>
        <v>12.567874579056765</v>
      </c>
      <c r="N25" s="13">
        <v>5</v>
      </c>
      <c r="O25" s="19">
        <f t="shared" si="2"/>
        <v>1.648750247312537</v>
      </c>
      <c r="P25" s="17">
        <f aca="true" t="shared" si="8" ref="P25:P30">M25/O25</f>
        <v>7.62266728968951</v>
      </c>
    </row>
    <row r="26" spans="1:16" ht="22.5">
      <c r="A26" s="21" t="s">
        <v>69</v>
      </c>
      <c r="B26" s="13">
        <v>29</v>
      </c>
      <c r="C26" s="28">
        <f t="shared" si="3"/>
        <v>1.2444338405330984</v>
      </c>
      <c r="D26" s="13">
        <v>19</v>
      </c>
      <c r="E26" s="28">
        <f t="shared" si="0"/>
        <v>0.8149239161297461</v>
      </c>
      <c r="F26" s="17">
        <f t="shared" si="6"/>
        <v>1.5270552451610326</v>
      </c>
      <c r="G26" s="13">
        <v>17</v>
      </c>
      <c r="H26" s="28">
        <f t="shared" si="4"/>
        <v>4.565425229076925</v>
      </c>
      <c r="I26" s="13">
        <v>9</v>
      </c>
      <c r="J26" s="28">
        <f t="shared" si="1"/>
        <v>2.4286778277905507</v>
      </c>
      <c r="K26" s="17">
        <f t="shared" si="7"/>
        <v>1.879798619988327</v>
      </c>
      <c r="L26" s="13">
        <v>15</v>
      </c>
      <c r="M26" s="19">
        <f t="shared" si="5"/>
        <v>4.833797915021833</v>
      </c>
      <c r="N26" s="13">
        <v>8</v>
      </c>
      <c r="O26" s="19">
        <f t="shared" si="2"/>
        <v>2.6380003957000593</v>
      </c>
      <c r="P26" s="17">
        <f t="shared" si="8"/>
        <v>1.8323719446369013</v>
      </c>
    </row>
    <row r="27" spans="1:16" ht="22.5">
      <c r="A27" s="21" t="s">
        <v>70</v>
      </c>
      <c r="B27" s="13">
        <v>1995</v>
      </c>
      <c r="C27" s="28">
        <f t="shared" si="3"/>
        <v>85.60846592632866</v>
      </c>
      <c r="D27" s="13">
        <v>1331</v>
      </c>
      <c r="E27" s="28">
        <f t="shared" si="0"/>
        <v>57.08756486151012</v>
      </c>
      <c r="F27" s="17">
        <f t="shared" si="6"/>
        <v>1.4995991882646944</v>
      </c>
      <c r="G27" s="13">
        <v>1837</v>
      </c>
      <c r="H27" s="28">
        <f t="shared" si="4"/>
        <v>493.3344791655477</v>
      </c>
      <c r="I27" s="13">
        <v>1149</v>
      </c>
      <c r="J27" s="28">
        <f t="shared" si="1"/>
        <v>310.06120268126034</v>
      </c>
      <c r="K27" s="17">
        <f t="shared" si="7"/>
        <v>1.5910874204815955</v>
      </c>
      <c r="L27" s="13">
        <v>1827</v>
      </c>
      <c r="M27" s="19">
        <f t="shared" si="5"/>
        <v>588.7565860496592</v>
      </c>
      <c r="N27" s="13">
        <v>1138</v>
      </c>
      <c r="O27" s="19">
        <f t="shared" si="2"/>
        <v>375.2555562883334</v>
      </c>
      <c r="P27" s="17">
        <f t="shared" si="8"/>
        <v>1.5689483504869917</v>
      </c>
    </row>
    <row r="28" spans="1:16" ht="33.75">
      <c r="A28" s="21" t="s">
        <v>71</v>
      </c>
      <c r="B28" s="13">
        <v>1335</v>
      </c>
      <c r="C28" s="28">
        <f t="shared" si="3"/>
        <v>57.286868176265045</v>
      </c>
      <c r="D28" s="13">
        <v>1058</v>
      </c>
      <c r="E28" s="28">
        <f t="shared" si="0"/>
        <v>45.378394908698496</v>
      </c>
      <c r="F28" s="17">
        <f t="shared" si="6"/>
        <v>1.2624260574118245</v>
      </c>
      <c r="G28" s="13">
        <v>1237</v>
      </c>
      <c r="H28" s="28">
        <f t="shared" si="4"/>
        <v>332.20182402165625</v>
      </c>
      <c r="I28" s="13">
        <v>909</v>
      </c>
      <c r="J28" s="28">
        <f t="shared" si="1"/>
        <v>245.29646060684564</v>
      </c>
      <c r="K28" s="17">
        <f t="shared" si="7"/>
        <v>1.3542870663515203</v>
      </c>
      <c r="L28" s="13">
        <v>1233</v>
      </c>
      <c r="M28" s="19">
        <f t="shared" si="5"/>
        <v>397.33818861479466</v>
      </c>
      <c r="N28" s="13">
        <v>901</v>
      </c>
      <c r="O28" s="19">
        <f t="shared" si="2"/>
        <v>297.1047945657192</v>
      </c>
      <c r="P28" s="17">
        <f t="shared" si="8"/>
        <v>1.3373671373953675</v>
      </c>
    </row>
    <row r="29" spans="1:16" ht="33.75">
      <c r="A29" s="21" t="s">
        <v>72</v>
      </c>
      <c r="B29" s="13">
        <v>603</v>
      </c>
      <c r="C29" s="28">
        <f t="shared" si="3"/>
        <v>25.87564158073994</v>
      </c>
      <c r="D29" s="13">
        <v>251</v>
      </c>
      <c r="E29" s="28">
        <f t="shared" si="0"/>
        <v>10.765573839398225</v>
      </c>
      <c r="F29" s="17">
        <f t="shared" si="6"/>
        <v>2.403554326667118</v>
      </c>
      <c r="G29" s="13">
        <v>548</v>
      </c>
      <c r="H29" s="28">
        <f t="shared" si="4"/>
        <v>147.16782503142088</v>
      </c>
      <c r="I29" s="13">
        <v>220</v>
      </c>
      <c r="J29" s="28">
        <f t="shared" si="1"/>
        <v>59.36768023488013</v>
      </c>
      <c r="K29" s="17">
        <f t="shared" si="7"/>
        <v>2.4789216026156224</v>
      </c>
      <c r="L29" s="13">
        <v>543</v>
      </c>
      <c r="M29" s="19">
        <f t="shared" si="5"/>
        <v>174.98348452379034</v>
      </c>
      <c r="N29" s="13">
        <v>217</v>
      </c>
      <c r="O29" s="19">
        <f t="shared" si="2"/>
        <v>71.55576073336411</v>
      </c>
      <c r="P29" s="17">
        <f t="shared" si="8"/>
        <v>2.445414355607588</v>
      </c>
    </row>
    <row r="30" spans="1:16" ht="22.5">
      <c r="A30" s="21" t="s">
        <v>73</v>
      </c>
      <c r="B30" s="13">
        <v>4410</v>
      </c>
      <c r="C30" s="28">
        <f t="shared" si="3"/>
        <v>189.23976678451598</v>
      </c>
      <c r="D30" s="13">
        <v>3807</v>
      </c>
      <c r="E30" s="28">
        <f t="shared" si="0"/>
        <v>163.2850183529444</v>
      </c>
      <c r="F30" s="17">
        <f t="shared" si="6"/>
        <v>1.1589536424919877</v>
      </c>
      <c r="G30" s="13">
        <v>3248</v>
      </c>
      <c r="H30" s="28">
        <f t="shared" si="4"/>
        <v>872.2647731789324</v>
      </c>
      <c r="I30" s="13">
        <v>2710</v>
      </c>
      <c r="J30" s="28">
        <f t="shared" si="1"/>
        <v>731.3018792569326</v>
      </c>
      <c r="K30" s="17">
        <f t="shared" si="7"/>
        <v>1.1927560941935915</v>
      </c>
      <c r="L30" s="13">
        <v>3168</v>
      </c>
      <c r="M30" s="19">
        <f t="shared" si="5"/>
        <v>1020.8981196526111</v>
      </c>
      <c r="N30" s="13">
        <v>2631</v>
      </c>
      <c r="O30" s="19">
        <f t="shared" si="2"/>
        <v>867.572380135857</v>
      </c>
      <c r="P30" s="17">
        <f t="shared" si="8"/>
        <v>1.1767296228272552</v>
      </c>
    </row>
    <row r="31" spans="1:16" ht="15">
      <c r="A31" s="14" t="s">
        <v>74</v>
      </c>
      <c r="B31" s="13">
        <v>2</v>
      </c>
      <c r="C31" s="28">
        <f t="shared" si="3"/>
        <v>0.08582302348504126</v>
      </c>
      <c r="D31" s="13">
        <v>4</v>
      </c>
      <c r="E31" s="28">
        <f t="shared" si="0"/>
        <v>0.1715629297115255</v>
      </c>
      <c r="F31" s="17">
        <f aca="true" t="shared" si="9" ref="F31:F36">-E31/C31</f>
        <v>-1.9990315272617785</v>
      </c>
      <c r="G31" s="13">
        <v>2</v>
      </c>
      <c r="H31" s="28">
        <f t="shared" si="4"/>
        <v>0.5371088504796382</v>
      </c>
      <c r="I31" s="13">
        <v>4</v>
      </c>
      <c r="J31" s="28">
        <f t="shared" si="1"/>
        <v>1.0794123679069114</v>
      </c>
      <c r="K31" s="17">
        <f aca="true" t="shared" si="10" ref="K31:K36">-J31/H31</f>
        <v>-2.009671534816446</v>
      </c>
      <c r="L31" s="13">
        <v>2</v>
      </c>
      <c r="M31" s="19">
        <f t="shared" si="5"/>
        <v>0.6445063886695777</v>
      </c>
      <c r="N31" s="13">
        <v>4</v>
      </c>
      <c r="O31" s="19">
        <f t="shared" si="2"/>
        <v>1.3190001978500296</v>
      </c>
      <c r="P31" s="17">
        <f aca="true" t="shared" si="11" ref="P31:P36">-O31/M31</f>
        <v>-2.0465277319791597</v>
      </c>
    </row>
    <row r="32" spans="1:16" ht="15">
      <c r="A32" s="14" t="s">
        <v>75</v>
      </c>
      <c r="B32" s="13">
        <v>127</v>
      </c>
      <c r="C32" s="28">
        <f t="shared" si="3"/>
        <v>5.44976199130012</v>
      </c>
      <c r="D32" s="13">
        <v>236</v>
      </c>
      <c r="E32" s="28">
        <f t="shared" si="0"/>
        <v>10.122212852980006</v>
      </c>
      <c r="F32" s="17">
        <f t="shared" si="9"/>
        <v>-1.8573678757235423</v>
      </c>
      <c r="G32" s="13">
        <v>114</v>
      </c>
      <c r="H32" s="28">
        <f t="shared" si="4"/>
        <v>30.61520447733938</v>
      </c>
      <c r="I32" s="13">
        <v>201</v>
      </c>
      <c r="J32" s="28">
        <f t="shared" si="1"/>
        <v>54.2404714873223</v>
      </c>
      <c r="K32" s="17">
        <f t="shared" si="10"/>
        <v>-1.7716841162197614</v>
      </c>
      <c r="L32" s="13">
        <v>111</v>
      </c>
      <c r="M32" s="19">
        <f t="shared" si="5"/>
        <v>35.77010457116156</v>
      </c>
      <c r="N32" s="13">
        <v>185</v>
      </c>
      <c r="O32" s="19">
        <f t="shared" si="2"/>
        <v>61.00375915056387</v>
      </c>
      <c r="P32" s="17">
        <f t="shared" si="11"/>
        <v>-1.7054397766493</v>
      </c>
    </row>
    <row r="33" spans="1:16" ht="15">
      <c r="A33" s="14" t="s">
        <v>76</v>
      </c>
      <c r="B33" s="13">
        <v>32</v>
      </c>
      <c r="C33" s="28">
        <f t="shared" si="3"/>
        <v>1.37316837576066</v>
      </c>
      <c r="D33" s="13">
        <v>158</v>
      </c>
      <c r="E33" s="28">
        <f t="shared" si="0"/>
        <v>6.776735723605258</v>
      </c>
      <c r="F33" s="17">
        <f t="shared" si="9"/>
        <v>-4.935109082927516</v>
      </c>
      <c r="G33" s="13">
        <v>28</v>
      </c>
      <c r="H33" s="28">
        <f t="shared" si="4"/>
        <v>7.519523906714935</v>
      </c>
      <c r="I33" s="13">
        <v>124</v>
      </c>
      <c r="J33" s="28">
        <f t="shared" si="1"/>
        <v>33.461783405114254</v>
      </c>
      <c r="K33" s="17">
        <f t="shared" si="10"/>
        <v>-4.449986969950702</v>
      </c>
      <c r="L33" s="13">
        <v>26</v>
      </c>
      <c r="M33" s="19">
        <f t="shared" si="5"/>
        <v>8.37858305270451</v>
      </c>
      <c r="N33" s="13">
        <v>108</v>
      </c>
      <c r="O33" s="19">
        <f t="shared" si="2"/>
        <v>35.6130053419508</v>
      </c>
      <c r="P33" s="17">
        <f t="shared" si="11"/>
        <v>-4.2504806741105625</v>
      </c>
    </row>
    <row r="34" spans="1:16" ht="15">
      <c r="A34" s="14" t="s">
        <v>10</v>
      </c>
      <c r="B34" s="13">
        <v>917</v>
      </c>
      <c r="C34" s="28">
        <f t="shared" si="3"/>
        <v>39.34985626789142</v>
      </c>
      <c r="D34" s="13">
        <v>975</v>
      </c>
      <c r="E34" s="28">
        <f t="shared" si="0"/>
        <v>41.81846411718434</v>
      </c>
      <c r="F34" s="17">
        <f t="shared" si="9"/>
        <v>-1.0627348631844242</v>
      </c>
      <c r="G34" s="13">
        <v>27</v>
      </c>
      <c r="H34" s="28">
        <f t="shared" si="4"/>
        <v>7.250969481475115</v>
      </c>
      <c r="I34" s="13">
        <v>56</v>
      </c>
      <c r="J34" s="28">
        <f t="shared" si="1"/>
        <v>15.111773150696761</v>
      </c>
      <c r="K34" s="17">
        <f t="shared" si="10"/>
        <v>-2.084103813883722</v>
      </c>
      <c r="L34" s="13">
        <v>26</v>
      </c>
      <c r="M34" s="19">
        <f t="shared" si="5"/>
        <v>8.37858305270451</v>
      </c>
      <c r="N34" s="13">
        <v>45</v>
      </c>
      <c r="O34" s="19">
        <f t="shared" si="2"/>
        <v>14.838752225812835</v>
      </c>
      <c r="P34" s="17">
        <f t="shared" si="11"/>
        <v>-1.7710336142127345</v>
      </c>
    </row>
    <row r="35" spans="1:16" ht="15">
      <c r="A35" s="14" t="s">
        <v>77</v>
      </c>
      <c r="B35" s="13">
        <v>200</v>
      </c>
      <c r="C35" s="28">
        <f t="shared" si="3"/>
        <v>8.582302348504125</v>
      </c>
      <c r="D35" s="13">
        <v>221</v>
      </c>
      <c r="E35" s="28">
        <f t="shared" si="0"/>
        <v>9.478851866561785</v>
      </c>
      <c r="F35" s="17">
        <f t="shared" si="9"/>
        <v>-1.1044649188121327</v>
      </c>
      <c r="G35" s="13">
        <v>24</v>
      </c>
      <c r="H35" s="28">
        <f t="shared" si="4"/>
        <v>6.445306205755658</v>
      </c>
      <c r="I35" s="13">
        <v>48</v>
      </c>
      <c r="J35" s="28">
        <f t="shared" si="1"/>
        <v>12.952948414882938</v>
      </c>
      <c r="K35" s="17">
        <f t="shared" si="10"/>
        <v>-2.0096715348164462</v>
      </c>
      <c r="L35" s="13">
        <v>23</v>
      </c>
      <c r="M35" s="19">
        <f t="shared" si="5"/>
        <v>7.411823469700144</v>
      </c>
      <c r="N35" s="13">
        <v>39</v>
      </c>
      <c r="O35" s="19">
        <f t="shared" si="2"/>
        <v>12.860251929037789</v>
      </c>
      <c r="P35" s="17">
        <f t="shared" si="11"/>
        <v>-1.7350995988518962</v>
      </c>
    </row>
    <row r="36" spans="1:16" ht="15">
      <c r="A36" s="14" t="s">
        <v>78</v>
      </c>
      <c r="B36" s="13">
        <v>68</v>
      </c>
      <c r="C36" s="28">
        <f t="shared" si="3"/>
        <v>2.917982798491403</v>
      </c>
      <c r="D36" s="13">
        <v>117</v>
      </c>
      <c r="E36" s="28">
        <f t="shared" si="0"/>
        <v>5.018215694062121</v>
      </c>
      <c r="F36" s="17">
        <f t="shared" si="9"/>
        <v>-1.719755063894324</v>
      </c>
      <c r="G36" s="13">
        <v>21</v>
      </c>
      <c r="H36" s="28">
        <f t="shared" si="4"/>
        <v>5.639642930036201</v>
      </c>
      <c r="I36" s="13">
        <v>48</v>
      </c>
      <c r="J36" s="28">
        <f t="shared" si="1"/>
        <v>12.952948414882938</v>
      </c>
      <c r="K36" s="17">
        <f t="shared" si="10"/>
        <v>-2.2967674683616526</v>
      </c>
      <c r="L36" s="13">
        <v>21</v>
      </c>
      <c r="M36" s="19">
        <f t="shared" si="5"/>
        <v>6.767317081030566</v>
      </c>
      <c r="N36" s="13">
        <v>39</v>
      </c>
      <c r="O36" s="19">
        <f t="shared" si="2"/>
        <v>12.860251929037789</v>
      </c>
      <c r="P36" s="17">
        <f t="shared" si="11"/>
        <v>-1.900347179694934</v>
      </c>
    </row>
    <row r="37" spans="1:16" ht="15">
      <c r="A37" s="14" t="s">
        <v>79</v>
      </c>
      <c r="B37" s="13">
        <v>40</v>
      </c>
      <c r="C37" s="28">
        <f t="shared" si="3"/>
        <v>1.7164604697008252</v>
      </c>
      <c r="D37" s="13">
        <v>34</v>
      </c>
      <c r="E37" s="28">
        <f t="shared" si="0"/>
        <v>1.458284902547967</v>
      </c>
      <c r="F37" s="17">
        <f>C37/E37</f>
        <v>1.1770405540794977</v>
      </c>
      <c r="G37" s="13">
        <v>0</v>
      </c>
      <c r="H37" s="28">
        <f t="shared" si="4"/>
        <v>0</v>
      </c>
      <c r="I37" s="13">
        <v>0</v>
      </c>
      <c r="J37" s="28">
        <f t="shared" si="1"/>
        <v>0</v>
      </c>
      <c r="K37" s="18">
        <v>0</v>
      </c>
      <c r="L37" s="13">
        <v>0</v>
      </c>
      <c r="M37" s="19">
        <f t="shared" si="5"/>
        <v>0</v>
      </c>
      <c r="N37" s="13">
        <v>0</v>
      </c>
      <c r="O37" s="19">
        <f t="shared" si="2"/>
        <v>0</v>
      </c>
      <c r="P37" s="18">
        <v>0</v>
      </c>
    </row>
    <row r="38" spans="1:16" ht="15">
      <c r="A38" s="14" t="s">
        <v>80</v>
      </c>
      <c r="B38" s="13">
        <v>71</v>
      </c>
      <c r="C38" s="28">
        <f t="shared" si="3"/>
        <v>3.0467173337189646</v>
      </c>
      <c r="D38" s="13">
        <v>54</v>
      </c>
      <c r="E38" s="28">
        <f aca="true" t="shared" si="12" ref="E38:E70">D38*100000/2331506</f>
        <v>2.3160995511055944</v>
      </c>
      <c r="F38" s="17">
        <f>C38/E38</f>
        <v>1.3154518044203274</v>
      </c>
      <c r="G38" s="13">
        <v>1</v>
      </c>
      <c r="H38" s="28">
        <f t="shared" si="4"/>
        <v>0.2685544252398191</v>
      </c>
      <c r="I38" s="13">
        <v>0</v>
      </c>
      <c r="J38" s="28">
        <f t="shared" si="1"/>
        <v>0</v>
      </c>
      <c r="K38" s="17">
        <v>1</v>
      </c>
      <c r="L38" s="13">
        <v>0</v>
      </c>
      <c r="M38" s="19">
        <f t="shared" si="5"/>
        <v>0</v>
      </c>
      <c r="N38" s="13">
        <v>0</v>
      </c>
      <c r="O38" s="19">
        <f aca="true" t="shared" si="13" ref="O38:O70">N38*100000/303260</f>
        <v>0</v>
      </c>
      <c r="P38" s="18">
        <v>0</v>
      </c>
    </row>
    <row r="39" spans="1:16" ht="15">
      <c r="A39" s="14" t="s">
        <v>114</v>
      </c>
      <c r="B39" s="13">
        <v>16</v>
      </c>
      <c r="C39" s="28">
        <f t="shared" si="3"/>
        <v>0.68658418788033</v>
      </c>
      <c r="D39" s="13">
        <v>11</v>
      </c>
      <c r="E39" s="28">
        <f t="shared" si="12"/>
        <v>0.47179805670669517</v>
      </c>
      <c r="F39" s="17">
        <f>C39/E39</f>
        <v>1.455250139589197</v>
      </c>
      <c r="G39" s="13">
        <v>2</v>
      </c>
      <c r="H39" s="28">
        <f t="shared" si="4"/>
        <v>0.5371088504796382</v>
      </c>
      <c r="I39" s="13">
        <v>0</v>
      </c>
      <c r="J39" s="28">
        <f t="shared" si="1"/>
        <v>0</v>
      </c>
      <c r="K39" s="17">
        <v>2</v>
      </c>
      <c r="L39" s="13">
        <v>2</v>
      </c>
      <c r="M39" s="19">
        <f t="shared" si="5"/>
        <v>0.6445063886695777</v>
      </c>
      <c r="N39" s="13">
        <v>0</v>
      </c>
      <c r="O39" s="19">
        <f t="shared" si="13"/>
        <v>0</v>
      </c>
      <c r="P39" s="18">
        <v>2</v>
      </c>
    </row>
    <row r="40" spans="1:16" ht="22.5">
      <c r="A40" s="21" t="s">
        <v>81</v>
      </c>
      <c r="B40" s="13">
        <v>5</v>
      </c>
      <c r="C40" s="28">
        <f t="shared" si="3"/>
        <v>0.21455755871260315</v>
      </c>
      <c r="D40" s="13">
        <v>5</v>
      </c>
      <c r="E40" s="28">
        <f t="shared" si="12"/>
        <v>0.2144536621394069</v>
      </c>
      <c r="F40" s="17">
        <f>C40/E40</f>
        <v>1.000484470967573</v>
      </c>
      <c r="G40" s="13">
        <v>0</v>
      </c>
      <c r="H40" s="28">
        <f t="shared" si="4"/>
        <v>0</v>
      </c>
      <c r="I40" s="13">
        <v>0</v>
      </c>
      <c r="J40" s="28">
        <f t="shared" si="1"/>
        <v>0</v>
      </c>
      <c r="K40" s="17">
        <v>0</v>
      </c>
      <c r="L40" s="13">
        <v>0</v>
      </c>
      <c r="M40" s="19">
        <f t="shared" si="5"/>
        <v>0</v>
      </c>
      <c r="N40" s="13">
        <v>0</v>
      </c>
      <c r="O40" s="19">
        <f t="shared" si="13"/>
        <v>0</v>
      </c>
      <c r="P40" s="18">
        <v>0</v>
      </c>
    </row>
    <row r="41" spans="1:16" ht="22.5">
      <c r="A41" s="26" t="s">
        <v>82</v>
      </c>
      <c r="B41" s="13">
        <v>263</v>
      </c>
      <c r="C41" s="28">
        <f t="shared" si="3"/>
        <v>11.285727588282926</v>
      </c>
      <c r="D41" s="13">
        <v>315</v>
      </c>
      <c r="E41" s="28">
        <f t="shared" si="12"/>
        <v>13.510580714782634</v>
      </c>
      <c r="F41" s="17">
        <f>-E41/C41</f>
        <v>-1.197138652257529</v>
      </c>
      <c r="G41" s="13">
        <v>3</v>
      </c>
      <c r="H41" s="28">
        <f t="shared" si="4"/>
        <v>0.8056632757194573</v>
      </c>
      <c r="I41" s="13">
        <v>6</v>
      </c>
      <c r="J41" s="28">
        <f t="shared" si="1"/>
        <v>1.6191185518603672</v>
      </c>
      <c r="K41" s="17">
        <f>-J41/H41</f>
        <v>-2.0096715348164462</v>
      </c>
      <c r="L41" s="13">
        <v>3</v>
      </c>
      <c r="M41" s="19">
        <f t="shared" si="5"/>
        <v>0.9667595830043665</v>
      </c>
      <c r="N41" s="13">
        <v>6</v>
      </c>
      <c r="O41" s="19">
        <f t="shared" si="13"/>
        <v>1.9785002967750445</v>
      </c>
      <c r="P41" s="17">
        <f>-O41/M41</f>
        <v>-2.0465277319791597</v>
      </c>
    </row>
    <row r="42" spans="1:16" ht="22.5">
      <c r="A42" s="21" t="s">
        <v>83</v>
      </c>
      <c r="B42" s="13">
        <v>54</v>
      </c>
      <c r="C42" s="28">
        <f t="shared" si="3"/>
        <v>2.3172216340961143</v>
      </c>
      <c r="D42" s="13">
        <v>51</v>
      </c>
      <c r="E42" s="28">
        <f t="shared" si="12"/>
        <v>2.1874273538219504</v>
      </c>
      <c r="F42" s="17">
        <f>C42/E42</f>
        <v>1.0593364986715479</v>
      </c>
      <c r="G42" s="13">
        <v>0</v>
      </c>
      <c r="H42" s="28">
        <f t="shared" si="4"/>
        <v>0</v>
      </c>
      <c r="I42" s="13">
        <v>1</v>
      </c>
      <c r="J42" s="28">
        <f t="shared" si="1"/>
        <v>0.26985309197672785</v>
      </c>
      <c r="K42" s="17">
        <v>0</v>
      </c>
      <c r="L42" s="13">
        <v>0</v>
      </c>
      <c r="M42" s="19">
        <f t="shared" si="5"/>
        <v>0</v>
      </c>
      <c r="N42" s="13">
        <v>1</v>
      </c>
      <c r="O42" s="19">
        <f t="shared" si="13"/>
        <v>0.3297500494625074</v>
      </c>
      <c r="P42" s="17">
        <v>0</v>
      </c>
    </row>
    <row r="43" spans="1:16" ht="22.5">
      <c r="A43" s="21" t="s">
        <v>84</v>
      </c>
      <c r="B43" s="13">
        <v>207</v>
      </c>
      <c r="C43" s="28">
        <f t="shared" si="3"/>
        <v>8.88268293070177</v>
      </c>
      <c r="D43" s="13">
        <v>264</v>
      </c>
      <c r="E43" s="28">
        <f t="shared" si="12"/>
        <v>11.323153360960683</v>
      </c>
      <c r="F43" s="17">
        <f>-E43/C43</f>
        <v>-1.2747447420220035</v>
      </c>
      <c r="G43" s="13">
        <v>3</v>
      </c>
      <c r="H43" s="28">
        <f t="shared" si="4"/>
        <v>0.8056632757194573</v>
      </c>
      <c r="I43" s="13">
        <v>5</v>
      </c>
      <c r="J43" s="28">
        <f t="shared" si="1"/>
        <v>1.3492654598836393</v>
      </c>
      <c r="K43" s="17">
        <f>-J43/H43</f>
        <v>-1.674726279013705</v>
      </c>
      <c r="L43" s="13">
        <v>3</v>
      </c>
      <c r="M43" s="19">
        <f t="shared" si="5"/>
        <v>0.9667595830043665</v>
      </c>
      <c r="N43" s="13">
        <v>5</v>
      </c>
      <c r="O43" s="19">
        <f t="shared" si="13"/>
        <v>1.648750247312537</v>
      </c>
      <c r="P43" s="17">
        <f>-O43/M43</f>
        <v>-1.7054397766493</v>
      </c>
    </row>
    <row r="44" spans="1:16" ht="22.5">
      <c r="A44" s="21" t="s">
        <v>85</v>
      </c>
      <c r="B44" s="13">
        <v>2</v>
      </c>
      <c r="C44" s="28">
        <f t="shared" si="3"/>
        <v>0.08582302348504126</v>
      </c>
      <c r="D44" s="13">
        <v>0</v>
      </c>
      <c r="E44" s="28">
        <f t="shared" si="12"/>
        <v>0</v>
      </c>
      <c r="F44" s="17">
        <v>2</v>
      </c>
      <c r="G44" s="13">
        <v>0</v>
      </c>
      <c r="H44" s="28">
        <f t="shared" si="4"/>
        <v>0</v>
      </c>
      <c r="I44" s="13">
        <v>0</v>
      </c>
      <c r="J44" s="28">
        <f t="shared" si="1"/>
        <v>0</v>
      </c>
      <c r="K44" s="18">
        <v>0</v>
      </c>
      <c r="L44" s="13">
        <v>0</v>
      </c>
      <c r="M44" s="19">
        <f t="shared" si="5"/>
        <v>0</v>
      </c>
      <c r="N44" s="13">
        <v>0</v>
      </c>
      <c r="O44" s="19">
        <f t="shared" si="13"/>
        <v>0</v>
      </c>
      <c r="P44" s="18">
        <v>0</v>
      </c>
    </row>
    <row r="45" spans="1:16" ht="15">
      <c r="A45" s="14" t="s">
        <v>86</v>
      </c>
      <c r="B45" s="13">
        <v>454</v>
      </c>
      <c r="C45" s="28">
        <f t="shared" si="3"/>
        <v>19.481826331104365</v>
      </c>
      <c r="D45" s="13">
        <v>439</v>
      </c>
      <c r="E45" s="28">
        <f t="shared" si="12"/>
        <v>18.829031535839924</v>
      </c>
      <c r="F45" s="17">
        <f>C45/E45</f>
        <v>1.034669589565554</v>
      </c>
      <c r="G45" s="13">
        <v>0</v>
      </c>
      <c r="H45" s="28">
        <f t="shared" si="4"/>
        <v>0</v>
      </c>
      <c r="I45" s="13">
        <v>2</v>
      </c>
      <c r="J45" s="28">
        <f t="shared" si="1"/>
        <v>0.5397061839534557</v>
      </c>
      <c r="K45" s="17">
        <v>0</v>
      </c>
      <c r="L45" s="13">
        <v>0</v>
      </c>
      <c r="M45" s="19">
        <f t="shared" si="5"/>
        <v>0</v>
      </c>
      <c r="N45" s="13">
        <v>0</v>
      </c>
      <c r="O45" s="19">
        <f t="shared" si="13"/>
        <v>0</v>
      </c>
      <c r="P45" s="18">
        <v>0</v>
      </c>
    </row>
    <row r="46" spans="1:16" ht="15">
      <c r="A46" s="14" t="s">
        <v>11</v>
      </c>
      <c r="B46" s="13">
        <v>0</v>
      </c>
      <c r="C46" s="28">
        <f t="shared" si="3"/>
        <v>0</v>
      </c>
      <c r="D46" s="13">
        <v>0</v>
      </c>
      <c r="E46" s="28">
        <f t="shared" si="12"/>
        <v>0</v>
      </c>
      <c r="F46" s="18">
        <v>0</v>
      </c>
      <c r="G46" s="13">
        <v>0</v>
      </c>
      <c r="H46" s="28">
        <f t="shared" si="4"/>
        <v>0</v>
      </c>
      <c r="I46" s="13">
        <v>0</v>
      </c>
      <c r="J46" s="28">
        <f aca="true" t="shared" si="14" ref="J46:J78">I46*100000/370572</f>
        <v>0</v>
      </c>
      <c r="K46" s="18">
        <v>0</v>
      </c>
      <c r="L46" s="13">
        <v>0</v>
      </c>
      <c r="M46" s="19">
        <f t="shared" si="5"/>
        <v>0</v>
      </c>
      <c r="N46" s="13">
        <v>0</v>
      </c>
      <c r="O46" s="19">
        <f t="shared" si="13"/>
        <v>0</v>
      </c>
      <c r="P46" s="18">
        <v>0</v>
      </c>
    </row>
    <row r="47" spans="1:16" ht="15">
      <c r="A47" s="14" t="s">
        <v>12</v>
      </c>
      <c r="B47" s="13">
        <v>84</v>
      </c>
      <c r="C47" s="28">
        <f t="shared" si="3"/>
        <v>3.604566986371733</v>
      </c>
      <c r="D47" s="13">
        <v>50</v>
      </c>
      <c r="E47" s="28">
        <f t="shared" si="12"/>
        <v>2.144536621394069</v>
      </c>
      <c r="F47" s="17">
        <f>C47/E47</f>
        <v>1.6808139112255225</v>
      </c>
      <c r="G47" s="13">
        <v>83</v>
      </c>
      <c r="H47" s="28">
        <f t="shared" si="4"/>
        <v>22.290017294904985</v>
      </c>
      <c r="I47" s="13">
        <v>49</v>
      </c>
      <c r="J47" s="28">
        <f t="shared" si="14"/>
        <v>13.222801506859666</v>
      </c>
      <c r="K47" s="17">
        <f>H47/J47</f>
        <v>1.685725773266843</v>
      </c>
      <c r="L47" s="13">
        <v>83</v>
      </c>
      <c r="M47" s="19">
        <f t="shared" si="5"/>
        <v>26.747015129787474</v>
      </c>
      <c r="N47" s="13">
        <v>48</v>
      </c>
      <c r="O47" s="19">
        <f t="shared" si="13"/>
        <v>15.828002374200356</v>
      </c>
      <c r="P47" s="17">
        <f>M47/O47</f>
        <v>1.689854126720698</v>
      </c>
    </row>
    <row r="48" spans="1:16" ht="22.5">
      <c r="A48" s="21" t="s">
        <v>106</v>
      </c>
      <c r="B48" s="13">
        <v>8</v>
      </c>
      <c r="C48" s="28">
        <f t="shared" si="3"/>
        <v>0.343292093940165</v>
      </c>
      <c r="D48" s="13">
        <v>2</v>
      </c>
      <c r="E48" s="28">
        <f t="shared" si="12"/>
        <v>0.08578146485576275</v>
      </c>
      <c r="F48" s="17">
        <f>C48/E48</f>
        <v>4.001937883870292</v>
      </c>
      <c r="G48" s="13">
        <v>8</v>
      </c>
      <c r="H48" s="28">
        <f t="shared" si="4"/>
        <v>2.1484354019185528</v>
      </c>
      <c r="I48" s="13">
        <v>2</v>
      </c>
      <c r="J48" s="28">
        <f t="shared" si="14"/>
        <v>0.5397061839534557</v>
      </c>
      <c r="K48" s="17">
        <f>H48/J48</f>
        <v>3.98075001879881</v>
      </c>
      <c r="L48" s="13">
        <v>8</v>
      </c>
      <c r="M48" s="19">
        <f t="shared" si="5"/>
        <v>2.5780255546783106</v>
      </c>
      <c r="N48" s="13">
        <v>1</v>
      </c>
      <c r="O48" s="19">
        <f t="shared" si="13"/>
        <v>0.3297500494625074</v>
      </c>
      <c r="P48" s="17">
        <f>M48/O48</f>
        <v>7.818120297117445</v>
      </c>
    </row>
    <row r="49" spans="1:16" ht="15">
      <c r="A49" s="14" t="s">
        <v>13</v>
      </c>
      <c r="B49" s="13">
        <v>470</v>
      </c>
      <c r="C49" s="28">
        <f t="shared" si="3"/>
        <v>20.168410518984697</v>
      </c>
      <c r="D49" s="13">
        <v>333</v>
      </c>
      <c r="E49" s="28">
        <f t="shared" si="12"/>
        <v>14.282613898484499</v>
      </c>
      <c r="F49" s="17">
        <f>C49/E49</f>
        <v>1.4120951992635415</v>
      </c>
      <c r="G49" s="13">
        <v>466</v>
      </c>
      <c r="H49" s="28">
        <f t="shared" si="4"/>
        <v>125.1463621617557</v>
      </c>
      <c r="I49" s="13">
        <v>330</v>
      </c>
      <c r="J49" s="28">
        <f t="shared" si="14"/>
        <v>89.0515203523202</v>
      </c>
      <c r="K49" s="17">
        <f>H49/J49</f>
        <v>1.4053253854244283</v>
      </c>
      <c r="L49" s="13">
        <v>464</v>
      </c>
      <c r="M49" s="19">
        <f t="shared" si="5"/>
        <v>149.52548217134202</v>
      </c>
      <c r="N49" s="13">
        <v>326</v>
      </c>
      <c r="O49" s="19">
        <f t="shared" si="13"/>
        <v>107.49851612477742</v>
      </c>
      <c r="P49" s="17">
        <f>M49/O49</f>
        <v>1.3909539178920607</v>
      </c>
    </row>
    <row r="50" spans="1:16" ht="15">
      <c r="A50" s="14" t="s">
        <v>14</v>
      </c>
      <c r="B50" s="13">
        <v>10428</v>
      </c>
      <c r="C50" s="28">
        <f t="shared" si="3"/>
        <v>447.4812444510051</v>
      </c>
      <c r="D50" s="13">
        <v>12904</v>
      </c>
      <c r="E50" s="28">
        <f t="shared" si="12"/>
        <v>553.4620112493812</v>
      </c>
      <c r="F50" s="17">
        <f>-E50/C50</f>
        <v>-1.2368384554941498</v>
      </c>
      <c r="G50" s="13">
        <v>9221</v>
      </c>
      <c r="H50" s="28">
        <f t="shared" si="4"/>
        <v>2476.3403551363717</v>
      </c>
      <c r="I50" s="13">
        <v>11569</v>
      </c>
      <c r="J50" s="28">
        <f t="shared" si="14"/>
        <v>3121.9304210787645</v>
      </c>
      <c r="K50" s="17">
        <f>-J50/H50</f>
        <v>-1.2607032852343272</v>
      </c>
      <c r="L50" s="13">
        <v>8738</v>
      </c>
      <c r="M50" s="19">
        <f t="shared" si="5"/>
        <v>2815.848412097385</v>
      </c>
      <c r="N50" s="13">
        <v>11023</v>
      </c>
      <c r="O50" s="19">
        <f t="shared" si="13"/>
        <v>3634.8347952252193</v>
      </c>
      <c r="P50" s="17">
        <f>-O50/M50</f>
        <v>-1.2908488893114145</v>
      </c>
    </row>
    <row r="51" spans="1:16" ht="15">
      <c r="A51" s="14" t="s">
        <v>56</v>
      </c>
      <c r="B51" s="13">
        <v>36</v>
      </c>
      <c r="C51" s="28">
        <f t="shared" si="3"/>
        <v>1.5448144227307428</v>
      </c>
      <c r="D51" s="13">
        <v>4</v>
      </c>
      <c r="E51" s="28">
        <f t="shared" si="12"/>
        <v>0.1715629297115255</v>
      </c>
      <c r="F51" s="17">
        <f>C51/E51</f>
        <v>9.004360238708157</v>
      </c>
      <c r="G51" s="13">
        <v>20</v>
      </c>
      <c r="H51" s="28">
        <f t="shared" si="4"/>
        <v>5.371088504796382</v>
      </c>
      <c r="I51" s="13">
        <v>0</v>
      </c>
      <c r="J51" s="28">
        <f t="shared" si="14"/>
        <v>0</v>
      </c>
      <c r="K51" s="17">
        <v>20</v>
      </c>
      <c r="L51" s="13">
        <v>17</v>
      </c>
      <c r="M51" s="19">
        <f t="shared" si="5"/>
        <v>5.47830430369141</v>
      </c>
      <c r="N51" s="13">
        <v>0</v>
      </c>
      <c r="O51" s="19">
        <f t="shared" si="13"/>
        <v>0</v>
      </c>
      <c r="P51" s="17">
        <v>17</v>
      </c>
    </row>
    <row r="52" spans="1:16" ht="15">
      <c r="A52" s="14" t="s">
        <v>15</v>
      </c>
      <c r="B52" s="13">
        <v>2</v>
      </c>
      <c r="C52" s="28">
        <f t="shared" si="3"/>
        <v>0.08582302348504126</v>
      </c>
      <c r="D52" s="13">
        <v>1</v>
      </c>
      <c r="E52" s="28">
        <f t="shared" si="12"/>
        <v>0.04289073242788138</v>
      </c>
      <c r="F52" s="17">
        <f>C52/E52</f>
        <v>2.000968941935146</v>
      </c>
      <c r="G52" s="13">
        <v>0</v>
      </c>
      <c r="H52" s="28">
        <f t="shared" si="4"/>
        <v>0</v>
      </c>
      <c r="I52" s="13">
        <v>0</v>
      </c>
      <c r="J52" s="28">
        <f t="shared" si="14"/>
        <v>0</v>
      </c>
      <c r="K52" s="17">
        <v>0</v>
      </c>
      <c r="L52" s="13">
        <v>0</v>
      </c>
      <c r="M52" s="19">
        <f t="shared" si="5"/>
        <v>0</v>
      </c>
      <c r="N52" s="13">
        <v>0</v>
      </c>
      <c r="O52" s="19">
        <f t="shared" si="13"/>
        <v>0</v>
      </c>
      <c r="P52" s="18">
        <v>0</v>
      </c>
    </row>
    <row r="53" spans="1:16" ht="15">
      <c r="A53" s="14" t="s">
        <v>87</v>
      </c>
      <c r="B53" s="13">
        <v>3</v>
      </c>
      <c r="C53" s="28">
        <f t="shared" si="3"/>
        <v>0.1287345352275619</v>
      </c>
      <c r="D53" s="13">
        <v>12</v>
      </c>
      <c r="E53" s="28">
        <f t="shared" si="12"/>
        <v>0.5146887891345765</v>
      </c>
      <c r="F53" s="17">
        <f>-E53/C53</f>
        <v>-3.9980630545235565</v>
      </c>
      <c r="G53" s="13">
        <v>3</v>
      </c>
      <c r="H53" s="28">
        <f t="shared" si="4"/>
        <v>0.8056632757194573</v>
      </c>
      <c r="I53" s="13">
        <v>12</v>
      </c>
      <c r="J53" s="28">
        <f t="shared" si="14"/>
        <v>3.2382371037207345</v>
      </c>
      <c r="K53" s="17">
        <f>-J53/H53</f>
        <v>-4.0193430696328925</v>
      </c>
      <c r="L53" s="13">
        <v>3</v>
      </c>
      <c r="M53" s="19">
        <f t="shared" si="5"/>
        <v>0.9667595830043665</v>
      </c>
      <c r="N53" s="13">
        <v>10</v>
      </c>
      <c r="O53" s="19">
        <f t="shared" si="13"/>
        <v>3.297500494625074</v>
      </c>
      <c r="P53" s="17">
        <f>-O53/M53</f>
        <v>-3.4108795532986</v>
      </c>
    </row>
    <row r="54" spans="1:16" ht="15">
      <c r="A54" s="14" t="s">
        <v>88</v>
      </c>
      <c r="B54" s="13">
        <v>6</v>
      </c>
      <c r="C54" s="28">
        <f t="shared" si="3"/>
        <v>0.2574690704551238</v>
      </c>
      <c r="D54" s="13">
        <v>13</v>
      </c>
      <c r="E54" s="28">
        <f t="shared" si="12"/>
        <v>0.5575795215624579</v>
      </c>
      <c r="F54" s="17">
        <f>-E54/C54</f>
        <v>-2.1656174878669265</v>
      </c>
      <c r="G54" s="13">
        <v>4</v>
      </c>
      <c r="H54" s="28">
        <f t="shared" si="4"/>
        <v>1.0742177009592764</v>
      </c>
      <c r="I54" s="13">
        <v>7</v>
      </c>
      <c r="J54" s="28">
        <f t="shared" si="14"/>
        <v>1.8889716438370951</v>
      </c>
      <c r="K54" s="17">
        <f>-J54/H54</f>
        <v>-1.7584625929643902</v>
      </c>
      <c r="L54" s="13">
        <v>4</v>
      </c>
      <c r="M54" s="19">
        <f t="shared" si="5"/>
        <v>1.2890127773391553</v>
      </c>
      <c r="N54" s="13">
        <v>6</v>
      </c>
      <c r="O54" s="19">
        <f t="shared" si="13"/>
        <v>1.9785002967750445</v>
      </c>
      <c r="P54" s="17">
        <f>-O54/M54</f>
        <v>-1.53489579898437</v>
      </c>
    </row>
    <row r="55" spans="1:16" ht="22.5">
      <c r="A55" s="22" t="s">
        <v>89</v>
      </c>
      <c r="B55" s="13">
        <v>6</v>
      </c>
      <c r="C55" s="28">
        <f t="shared" si="3"/>
        <v>0.2574690704551238</v>
      </c>
      <c r="D55" s="13">
        <v>13</v>
      </c>
      <c r="E55" s="28">
        <f t="shared" si="12"/>
        <v>0.5575795215624579</v>
      </c>
      <c r="F55" s="17">
        <f>-E55/C55</f>
        <v>-2.1656174878669265</v>
      </c>
      <c r="G55" s="13">
        <v>4</v>
      </c>
      <c r="H55" s="28">
        <f t="shared" si="4"/>
        <v>1.0742177009592764</v>
      </c>
      <c r="I55" s="13">
        <v>7</v>
      </c>
      <c r="J55" s="28">
        <f t="shared" si="14"/>
        <v>1.8889716438370951</v>
      </c>
      <c r="K55" s="17">
        <f>-J55/H55</f>
        <v>-1.7584625929643902</v>
      </c>
      <c r="L55" s="13">
        <v>4</v>
      </c>
      <c r="M55" s="19">
        <f t="shared" si="5"/>
        <v>1.2890127773391553</v>
      </c>
      <c r="N55" s="13">
        <v>6</v>
      </c>
      <c r="O55" s="19">
        <f t="shared" si="13"/>
        <v>1.9785002967750445</v>
      </c>
      <c r="P55" s="17">
        <f>-O55/M55</f>
        <v>-1.53489579898437</v>
      </c>
    </row>
    <row r="56" spans="1:16" ht="15">
      <c r="A56" s="14" t="s">
        <v>16</v>
      </c>
      <c r="B56" s="13">
        <v>0</v>
      </c>
      <c r="C56" s="28">
        <f t="shared" si="3"/>
        <v>0</v>
      </c>
      <c r="D56" s="13">
        <v>0</v>
      </c>
      <c r="E56" s="28">
        <f t="shared" si="12"/>
        <v>0</v>
      </c>
      <c r="F56" s="17">
        <v>0</v>
      </c>
      <c r="G56" s="13">
        <v>0</v>
      </c>
      <c r="H56" s="28">
        <f t="shared" si="4"/>
        <v>0</v>
      </c>
      <c r="I56" s="13">
        <v>0</v>
      </c>
      <c r="J56" s="28">
        <f t="shared" si="14"/>
        <v>0</v>
      </c>
      <c r="K56" s="18">
        <v>0</v>
      </c>
      <c r="L56" s="13">
        <v>0</v>
      </c>
      <c r="M56" s="19">
        <f t="shared" si="5"/>
        <v>0</v>
      </c>
      <c r="N56" s="13">
        <v>0</v>
      </c>
      <c r="O56" s="19">
        <f t="shared" si="13"/>
        <v>0</v>
      </c>
      <c r="P56" s="18">
        <v>0</v>
      </c>
    </row>
    <row r="57" spans="1:16" ht="15">
      <c r="A57" s="14" t="s">
        <v>17</v>
      </c>
      <c r="B57" s="13">
        <v>1</v>
      </c>
      <c r="C57" s="28">
        <f t="shared" si="3"/>
        <v>0.04291151174252063</v>
      </c>
      <c r="D57" s="13">
        <v>0</v>
      </c>
      <c r="E57" s="28">
        <f t="shared" si="12"/>
        <v>0</v>
      </c>
      <c r="F57" s="18">
        <v>1</v>
      </c>
      <c r="G57" s="13">
        <v>0</v>
      </c>
      <c r="H57" s="28">
        <f t="shared" si="4"/>
        <v>0</v>
      </c>
      <c r="I57" s="13">
        <v>0</v>
      </c>
      <c r="J57" s="28">
        <f t="shared" si="14"/>
        <v>0</v>
      </c>
      <c r="K57" s="18">
        <v>0</v>
      </c>
      <c r="L57" s="13">
        <v>0</v>
      </c>
      <c r="M57" s="19">
        <f t="shared" si="5"/>
        <v>0</v>
      </c>
      <c r="N57" s="13">
        <v>0</v>
      </c>
      <c r="O57" s="19">
        <f t="shared" si="13"/>
        <v>0</v>
      </c>
      <c r="P57" s="18">
        <v>0</v>
      </c>
    </row>
    <row r="58" spans="1:16" ht="15">
      <c r="A58" s="14" t="s">
        <v>18</v>
      </c>
      <c r="B58" s="13">
        <v>0</v>
      </c>
      <c r="C58" s="28">
        <f t="shared" si="3"/>
        <v>0</v>
      </c>
      <c r="D58" s="13">
        <v>0</v>
      </c>
      <c r="E58" s="28">
        <f t="shared" si="12"/>
        <v>0</v>
      </c>
      <c r="F58" s="18">
        <v>0</v>
      </c>
      <c r="G58" s="13">
        <v>0</v>
      </c>
      <c r="H58" s="28">
        <f t="shared" si="4"/>
        <v>0</v>
      </c>
      <c r="I58" s="13">
        <v>0</v>
      </c>
      <c r="J58" s="28">
        <f t="shared" si="14"/>
        <v>0</v>
      </c>
      <c r="K58" s="18">
        <v>0</v>
      </c>
      <c r="L58" s="13">
        <v>0</v>
      </c>
      <c r="M58" s="19">
        <f t="shared" si="5"/>
        <v>0</v>
      </c>
      <c r="N58" s="13">
        <v>0</v>
      </c>
      <c r="O58" s="19">
        <f t="shared" si="13"/>
        <v>0</v>
      </c>
      <c r="P58" s="18">
        <v>0</v>
      </c>
    </row>
    <row r="59" spans="1:16" ht="15">
      <c r="A59" s="14" t="s">
        <v>19</v>
      </c>
      <c r="B59" s="13">
        <v>3</v>
      </c>
      <c r="C59" s="28">
        <f t="shared" si="3"/>
        <v>0.1287345352275619</v>
      </c>
      <c r="D59" s="13">
        <v>5</v>
      </c>
      <c r="E59" s="28">
        <f t="shared" si="12"/>
        <v>0.2144536621394069</v>
      </c>
      <c r="F59" s="17">
        <f>-E59/C59</f>
        <v>-1.665859606051482</v>
      </c>
      <c r="G59" s="13">
        <v>0</v>
      </c>
      <c r="H59" s="28">
        <f t="shared" si="4"/>
        <v>0</v>
      </c>
      <c r="I59" s="13">
        <v>0</v>
      </c>
      <c r="J59" s="28">
        <f t="shared" si="14"/>
        <v>0</v>
      </c>
      <c r="K59" s="18">
        <v>0</v>
      </c>
      <c r="L59" s="13">
        <v>0</v>
      </c>
      <c r="M59" s="19">
        <f t="shared" si="5"/>
        <v>0</v>
      </c>
      <c r="N59" s="13">
        <v>0</v>
      </c>
      <c r="O59" s="19">
        <f t="shared" si="13"/>
        <v>0</v>
      </c>
      <c r="P59" s="18">
        <v>0</v>
      </c>
    </row>
    <row r="60" spans="1:16" ht="15">
      <c r="A60" s="14" t="s">
        <v>112</v>
      </c>
      <c r="B60" s="13">
        <v>9</v>
      </c>
      <c r="C60" s="28">
        <f t="shared" si="3"/>
        <v>0.3862036056826857</v>
      </c>
      <c r="D60" s="13">
        <v>15</v>
      </c>
      <c r="E60" s="28">
        <f t="shared" si="12"/>
        <v>0.6433609864182207</v>
      </c>
      <c r="F60" s="17">
        <f>-E60/C60</f>
        <v>-1.665859606051482</v>
      </c>
      <c r="G60" s="13">
        <v>0</v>
      </c>
      <c r="H60" s="28">
        <f t="shared" si="4"/>
        <v>0</v>
      </c>
      <c r="I60" s="13">
        <v>0</v>
      </c>
      <c r="J60" s="28">
        <f t="shared" si="14"/>
        <v>0</v>
      </c>
      <c r="K60" s="17">
        <v>0</v>
      </c>
      <c r="L60" s="13">
        <v>0</v>
      </c>
      <c r="M60" s="19">
        <f t="shared" si="5"/>
        <v>0</v>
      </c>
      <c r="N60" s="13">
        <v>0</v>
      </c>
      <c r="O60" s="19">
        <f t="shared" si="13"/>
        <v>0</v>
      </c>
      <c r="P60" s="18">
        <v>0</v>
      </c>
    </row>
    <row r="61" spans="1:16" ht="15">
      <c r="A61" s="14" t="s">
        <v>90</v>
      </c>
      <c r="B61" s="13">
        <v>4</v>
      </c>
      <c r="C61" s="28">
        <f t="shared" si="3"/>
        <v>0.1716460469700825</v>
      </c>
      <c r="D61" s="13">
        <v>6</v>
      </c>
      <c r="E61" s="28">
        <f t="shared" si="12"/>
        <v>0.25734439456728825</v>
      </c>
      <c r="F61" s="17">
        <f>-E61/C61</f>
        <v>-1.4992736454463338</v>
      </c>
      <c r="G61" s="13">
        <v>0</v>
      </c>
      <c r="H61" s="28">
        <f t="shared" si="4"/>
        <v>0</v>
      </c>
      <c r="I61" s="13">
        <v>0</v>
      </c>
      <c r="J61" s="28">
        <f t="shared" si="14"/>
        <v>0</v>
      </c>
      <c r="K61" s="17">
        <v>0</v>
      </c>
      <c r="L61" s="13">
        <v>0</v>
      </c>
      <c r="M61" s="19">
        <f t="shared" si="5"/>
        <v>0</v>
      </c>
      <c r="N61" s="13">
        <v>0</v>
      </c>
      <c r="O61" s="19">
        <f t="shared" si="13"/>
        <v>0</v>
      </c>
      <c r="P61" s="18">
        <v>0</v>
      </c>
    </row>
    <row r="62" spans="1:16" ht="33.75">
      <c r="A62" s="21" t="s">
        <v>91</v>
      </c>
      <c r="B62" s="13">
        <v>5</v>
      </c>
      <c r="C62" s="28">
        <f t="shared" si="3"/>
        <v>0.21455755871260315</v>
      </c>
      <c r="D62" s="13">
        <v>9</v>
      </c>
      <c r="E62" s="28">
        <f t="shared" si="12"/>
        <v>0.3860165918509324</v>
      </c>
      <c r="F62" s="17">
        <f>-E62/C62</f>
        <v>-1.7991283745356006</v>
      </c>
      <c r="G62" s="13">
        <v>0</v>
      </c>
      <c r="H62" s="28">
        <f t="shared" si="4"/>
        <v>0</v>
      </c>
      <c r="I62" s="13">
        <v>0</v>
      </c>
      <c r="J62" s="28">
        <f t="shared" si="14"/>
        <v>0</v>
      </c>
      <c r="K62" s="18">
        <v>0</v>
      </c>
      <c r="L62" s="13">
        <v>0</v>
      </c>
      <c r="M62" s="19">
        <f t="shared" si="5"/>
        <v>0</v>
      </c>
      <c r="N62" s="13">
        <v>0</v>
      </c>
      <c r="O62" s="19">
        <f t="shared" si="13"/>
        <v>0</v>
      </c>
      <c r="P62" s="18">
        <v>0</v>
      </c>
    </row>
    <row r="63" spans="1:16" ht="15">
      <c r="A63" s="14" t="s">
        <v>92</v>
      </c>
      <c r="B63" s="13">
        <v>0</v>
      </c>
      <c r="C63" s="28">
        <f t="shared" si="3"/>
        <v>0</v>
      </c>
      <c r="D63" s="13">
        <v>0</v>
      </c>
      <c r="E63" s="28">
        <f t="shared" si="12"/>
        <v>0</v>
      </c>
      <c r="F63" s="18">
        <v>0</v>
      </c>
      <c r="G63" s="13">
        <v>0</v>
      </c>
      <c r="H63" s="28">
        <f t="shared" si="4"/>
        <v>0</v>
      </c>
      <c r="I63" s="13">
        <v>0</v>
      </c>
      <c r="J63" s="28">
        <f t="shared" si="14"/>
        <v>0</v>
      </c>
      <c r="K63" s="18">
        <v>0</v>
      </c>
      <c r="L63" s="13">
        <v>0</v>
      </c>
      <c r="M63" s="19">
        <f t="shared" si="5"/>
        <v>0</v>
      </c>
      <c r="N63" s="13">
        <v>0</v>
      </c>
      <c r="O63" s="19">
        <f t="shared" si="13"/>
        <v>0</v>
      </c>
      <c r="P63" s="18">
        <v>0</v>
      </c>
    </row>
    <row r="64" spans="1:16" ht="15">
      <c r="A64" s="14" t="s">
        <v>20</v>
      </c>
      <c r="B64" s="13">
        <v>36</v>
      </c>
      <c r="C64" s="28">
        <f t="shared" si="3"/>
        <v>1.5448144227307428</v>
      </c>
      <c r="D64" s="13">
        <v>57</v>
      </c>
      <c r="E64" s="28">
        <f t="shared" si="12"/>
        <v>2.4447717483892384</v>
      </c>
      <c r="F64" s="17">
        <f>-E64/C64</f>
        <v>-1.5825666257489077</v>
      </c>
      <c r="G64" s="13">
        <v>3</v>
      </c>
      <c r="H64" s="28">
        <f t="shared" si="4"/>
        <v>0.8056632757194573</v>
      </c>
      <c r="I64" s="13">
        <v>5</v>
      </c>
      <c r="J64" s="28">
        <f t="shared" si="14"/>
        <v>1.3492654598836393</v>
      </c>
      <c r="K64" s="17">
        <f>-J64/H64</f>
        <v>-1.674726279013705</v>
      </c>
      <c r="L64" s="13">
        <v>2</v>
      </c>
      <c r="M64" s="19">
        <f t="shared" si="5"/>
        <v>0.6445063886695777</v>
      </c>
      <c r="N64" s="13">
        <v>5</v>
      </c>
      <c r="O64" s="19">
        <f t="shared" si="13"/>
        <v>1.648750247312537</v>
      </c>
      <c r="P64" s="17">
        <f>-O64/M64</f>
        <v>-2.55815966497395</v>
      </c>
    </row>
    <row r="65" spans="1:16" ht="15">
      <c r="A65" s="14" t="s">
        <v>21</v>
      </c>
      <c r="B65" s="13">
        <v>0</v>
      </c>
      <c r="C65" s="28">
        <f t="shared" si="3"/>
        <v>0</v>
      </c>
      <c r="D65" s="13">
        <v>0</v>
      </c>
      <c r="E65" s="28">
        <f t="shared" si="12"/>
        <v>0</v>
      </c>
      <c r="F65" s="18">
        <v>0</v>
      </c>
      <c r="G65" s="13">
        <v>0</v>
      </c>
      <c r="H65" s="28">
        <f t="shared" si="4"/>
        <v>0</v>
      </c>
      <c r="I65" s="13">
        <v>0</v>
      </c>
      <c r="J65" s="28">
        <f t="shared" si="14"/>
        <v>0</v>
      </c>
      <c r="K65" s="18">
        <v>0</v>
      </c>
      <c r="L65" s="13">
        <v>0</v>
      </c>
      <c r="M65" s="19">
        <f t="shared" si="5"/>
        <v>0</v>
      </c>
      <c r="N65" s="13">
        <v>0</v>
      </c>
      <c r="O65" s="19">
        <f t="shared" si="13"/>
        <v>0</v>
      </c>
      <c r="P65" s="18">
        <v>0</v>
      </c>
    </row>
    <row r="66" spans="1:16" ht="15">
      <c r="A66" s="14" t="s">
        <v>22</v>
      </c>
      <c r="B66" s="13">
        <v>4</v>
      </c>
      <c r="C66" s="28">
        <f t="shared" si="3"/>
        <v>0.1716460469700825</v>
      </c>
      <c r="D66" s="13">
        <v>13</v>
      </c>
      <c r="E66" s="28">
        <f t="shared" si="12"/>
        <v>0.5575795215624579</v>
      </c>
      <c r="F66" s="17">
        <f>-E66/C66</f>
        <v>-3.2484262318003903</v>
      </c>
      <c r="G66" s="13">
        <v>0</v>
      </c>
      <c r="H66" s="28">
        <f t="shared" si="4"/>
        <v>0</v>
      </c>
      <c r="I66" s="13">
        <v>0</v>
      </c>
      <c r="J66" s="28">
        <f t="shared" si="14"/>
        <v>0</v>
      </c>
      <c r="K66" s="18">
        <v>0</v>
      </c>
      <c r="L66" s="13">
        <v>0</v>
      </c>
      <c r="M66" s="19">
        <f t="shared" si="5"/>
        <v>0</v>
      </c>
      <c r="N66" s="13">
        <v>0</v>
      </c>
      <c r="O66" s="19">
        <f t="shared" si="13"/>
        <v>0</v>
      </c>
      <c r="P66" s="18">
        <v>0</v>
      </c>
    </row>
    <row r="67" spans="1:16" ht="15">
      <c r="A67" s="14" t="s">
        <v>23</v>
      </c>
      <c r="B67" s="13">
        <v>5714</v>
      </c>
      <c r="C67" s="28">
        <f t="shared" si="3"/>
        <v>245.19637809676288</v>
      </c>
      <c r="D67" s="13">
        <v>6207</v>
      </c>
      <c r="E67" s="28">
        <f t="shared" si="12"/>
        <v>266.2227761798597</v>
      </c>
      <c r="F67" s="17">
        <f>-E67/C67</f>
        <v>-1.0857532980148632</v>
      </c>
      <c r="G67" s="13">
        <v>1666</v>
      </c>
      <c r="H67" s="28">
        <f t="shared" si="4"/>
        <v>447.4116724495386</v>
      </c>
      <c r="I67" s="13">
        <v>1661</v>
      </c>
      <c r="J67" s="28">
        <f t="shared" si="14"/>
        <v>448.225985773345</v>
      </c>
      <c r="K67" s="17">
        <f>H67/J67</f>
        <v>0.9981832527571971</v>
      </c>
      <c r="L67" s="13">
        <v>1460</v>
      </c>
      <c r="M67" s="19">
        <f t="shared" si="5"/>
        <v>470.4896637287917</v>
      </c>
      <c r="N67" s="13">
        <v>1490</v>
      </c>
      <c r="O67" s="19">
        <f t="shared" si="13"/>
        <v>491.32757369913605</v>
      </c>
      <c r="P67" s="17">
        <f>-O67/M67</f>
        <v>-1.044289835838681</v>
      </c>
    </row>
    <row r="68" spans="1:16" ht="15">
      <c r="A68" s="14" t="s">
        <v>93</v>
      </c>
      <c r="B68" s="13">
        <v>247</v>
      </c>
      <c r="C68" s="28">
        <f t="shared" si="3"/>
        <v>10.599143400402596</v>
      </c>
      <c r="D68" s="13">
        <v>251</v>
      </c>
      <c r="E68" s="28">
        <f t="shared" si="12"/>
        <v>10.765573839398225</v>
      </c>
      <c r="F68" s="17">
        <f>-E68/C68</f>
        <v>-1.0157022537301748</v>
      </c>
      <c r="G68" s="13">
        <v>81</v>
      </c>
      <c r="H68" s="28">
        <f t="shared" si="4"/>
        <v>21.752908444425348</v>
      </c>
      <c r="I68" s="13">
        <v>58</v>
      </c>
      <c r="J68" s="28">
        <f t="shared" si="14"/>
        <v>15.651479334650217</v>
      </c>
      <c r="K68" s="17">
        <f>H68/J68</f>
        <v>1.3898308255288947</v>
      </c>
      <c r="L68" s="13">
        <v>72</v>
      </c>
      <c r="M68" s="19">
        <f t="shared" si="5"/>
        <v>23.202229992104797</v>
      </c>
      <c r="N68" s="13">
        <v>53</v>
      </c>
      <c r="O68" s="19">
        <f t="shared" si="13"/>
        <v>17.476752621512894</v>
      </c>
      <c r="P68" s="17">
        <f>M68/O68</f>
        <v>1.3276053334727738</v>
      </c>
    </row>
    <row r="69" spans="1:16" ht="15">
      <c r="A69" s="14" t="s">
        <v>117</v>
      </c>
      <c r="B69" s="13">
        <v>907</v>
      </c>
      <c r="C69" s="28">
        <f t="shared" si="3"/>
        <v>38.92074115046621</v>
      </c>
      <c r="D69" s="13">
        <v>854</v>
      </c>
      <c r="E69" s="28">
        <f t="shared" si="12"/>
        <v>36.6286854934107</v>
      </c>
      <c r="F69" s="17">
        <f>C69/E69</f>
        <v>1.062575427596708</v>
      </c>
      <c r="G69" s="13">
        <v>306</v>
      </c>
      <c r="H69" s="28">
        <f t="shared" si="4"/>
        <v>82.17765412338464</v>
      </c>
      <c r="I69" s="13">
        <v>258</v>
      </c>
      <c r="J69" s="28">
        <f t="shared" si="14"/>
        <v>69.62209772999579</v>
      </c>
      <c r="K69" s="17">
        <f>H69/J69</f>
        <v>1.1803386683647634</v>
      </c>
      <c r="L69" s="13">
        <v>289</v>
      </c>
      <c r="M69" s="19">
        <f t="shared" si="5"/>
        <v>93.13117316275398</v>
      </c>
      <c r="N69" s="13">
        <v>240</v>
      </c>
      <c r="O69" s="19">
        <f t="shared" si="13"/>
        <v>79.14001187100178</v>
      </c>
      <c r="P69" s="17">
        <f>M69/O69</f>
        <v>1.1767899822223655</v>
      </c>
    </row>
    <row r="70" spans="1:16" ht="15">
      <c r="A70" s="14" t="s">
        <v>24</v>
      </c>
      <c r="B70" s="13">
        <v>0</v>
      </c>
      <c r="C70" s="28">
        <f t="shared" si="3"/>
        <v>0</v>
      </c>
      <c r="D70" s="13">
        <v>0</v>
      </c>
      <c r="E70" s="28">
        <f t="shared" si="12"/>
        <v>0</v>
      </c>
      <c r="F70" s="17">
        <v>0</v>
      </c>
      <c r="G70" s="13">
        <v>0</v>
      </c>
      <c r="H70" s="28">
        <f t="shared" si="4"/>
        <v>0</v>
      </c>
      <c r="I70" s="13">
        <v>0</v>
      </c>
      <c r="J70" s="28">
        <f t="shared" si="14"/>
        <v>0</v>
      </c>
      <c r="K70" s="18">
        <v>0</v>
      </c>
      <c r="L70" s="13">
        <v>0</v>
      </c>
      <c r="M70" s="19">
        <f t="shared" si="5"/>
        <v>0</v>
      </c>
      <c r="N70" s="13">
        <v>0</v>
      </c>
      <c r="O70" s="19">
        <f t="shared" si="13"/>
        <v>0</v>
      </c>
      <c r="P70" s="18">
        <v>0</v>
      </c>
    </row>
    <row r="71" spans="1:16" ht="15">
      <c r="A71" s="14" t="s">
        <v>25</v>
      </c>
      <c r="B71" s="13">
        <v>5</v>
      </c>
      <c r="C71" s="28">
        <f t="shared" si="3"/>
        <v>0.21455755871260315</v>
      </c>
      <c r="D71" s="13">
        <v>4</v>
      </c>
      <c r="E71" s="28">
        <f aca="true" t="shared" si="15" ref="E71:E102">D71*100000/2331506</f>
        <v>0.1715629297115255</v>
      </c>
      <c r="F71" s="17">
        <f>C71/E71</f>
        <v>1.2506055887094663</v>
      </c>
      <c r="G71" s="13">
        <v>0</v>
      </c>
      <c r="H71" s="28">
        <f t="shared" si="4"/>
        <v>0</v>
      </c>
      <c r="I71" s="13">
        <v>0</v>
      </c>
      <c r="J71" s="28">
        <f t="shared" si="14"/>
        <v>0</v>
      </c>
      <c r="K71" s="18">
        <v>0</v>
      </c>
      <c r="L71" s="13">
        <v>0</v>
      </c>
      <c r="M71" s="19">
        <f t="shared" si="5"/>
        <v>0</v>
      </c>
      <c r="N71" s="13">
        <v>0</v>
      </c>
      <c r="O71" s="19">
        <f aca="true" t="shared" si="16" ref="O71:O102">N71*100000/303260</f>
        <v>0</v>
      </c>
      <c r="P71" s="18">
        <v>0</v>
      </c>
    </row>
    <row r="72" spans="1:16" ht="15">
      <c r="A72" s="14" t="s">
        <v>116</v>
      </c>
      <c r="B72" s="13">
        <v>1</v>
      </c>
      <c r="C72" s="28">
        <f aca="true" t="shared" si="17" ref="C72:C117">B72*100000/2330377</f>
        <v>0.04291151174252063</v>
      </c>
      <c r="D72" s="13">
        <v>0</v>
      </c>
      <c r="E72" s="28">
        <f t="shared" si="15"/>
        <v>0</v>
      </c>
      <c r="F72" s="18">
        <v>1</v>
      </c>
      <c r="G72" s="13">
        <v>0</v>
      </c>
      <c r="H72" s="28">
        <f aca="true" t="shared" si="18" ref="H72:H117">G72*100000/372364</f>
        <v>0</v>
      </c>
      <c r="I72" s="13">
        <v>0</v>
      </c>
      <c r="J72" s="28">
        <f t="shared" si="14"/>
        <v>0</v>
      </c>
      <c r="K72" s="18">
        <v>0</v>
      </c>
      <c r="L72" s="13">
        <v>0</v>
      </c>
      <c r="M72" s="19">
        <f aca="true" t="shared" si="19" ref="M72:M117">L72*100000/310315</f>
        <v>0</v>
      </c>
      <c r="N72" s="13">
        <v>0</v>
      </c>
      <c r="O72" s="19">
        <f t="shared" si="16"/>
        <v>0</v>
      </c>
      <c r="P72" s="18">
        <v>0</v>
      </c>
    </row>
    <row r="73" spans="1:16" ht="15">
      <c r="A73" s="14" t="s">
        <v>26</v>
      </c>
      <c r="B73" s="13">
        <v>4</v>
      </c>
      <c r="C73" s="28">
        <f t="shared" si="17"/>
        <v>0.1716460469700825</v>
      </c>
      <c r="D73" s="13">
        <v>3</v>
      </c>
      <c r="E73" s="28">
        <f t="shared" si="15"/>
        <v>0.12867219728364412</v>
      </c>
      <c r="F73" s="17">
        <f>C73/E73</f>
        <v>1.3339792946234308</v>
      </c>
      <c r="G73" s="13">
        <v>0</v>
      </c>
      <c r="H73" s="28">
        <f t="shared" si="18"/>
        <v>0</v>
      </c>
      <c r="I73" s="13">
        <v>0</v>
      </c>
      <c r="J73" s="28">
        <f t="shared" si="14"/>
        <v>0</v>
      </c>
      <c r="K73" s="18">
        <v>0</v>
      </c>
      <c r="L73" s="13">
        <v>0</v>
      </c>
      <c r="M73" s="19">
        <f t="shared" si="19"/>
        <v>0</v>
      </c>
      <c r="N73" s="13">
        <v>0</v>
      </c>
      <c r="O73" s="19">
        <f t="shared" si="16"/>
        <v>0</v>
      </c>
      <c r="P73" s="18">
        <v>0</v>
      </c>
    </row>
    <row r="74" spans="1:16" ht="15">
      <c r="A74" s="14" t="s">
        <v>27</v>
      </c>
      <c r="B74" s="13">
        <v>509</v>
      </c>
      <c r="C74" s="28">
        <f t="shared" si="17"/>
        <v>21.841959476943</v>
      </c>
      <c r="D74" s="13">
        <v>731</v>
      </c>
      <c r="E74" s="28">
        <f t="shared" si="15"/>
        <v>31.353125404781288</v>
      </c>
      <c r="F74" s="17">
        <f>-E74/C74</f>
        <v>-1.4354538766486837</v>
      </c>
      <c r="G74" s="13">
        <v>377</v>
      </c>
      <c r="H74" s="28">
        <f t="shared" si="18"/>
        <v>101.2450183154118</v>
      </c>
      <c r="I74" s="13">
        <v>495</v>
      </c>
      <c r="J74" s="28">
        <f t="shared" si="14"/>
        <v>133.5772805284803</v>
      </c>
      <c r="K74" s="17">
        <f>-J74/H74</f>
        <v>-1.3193466972601335</v>
      </c>
      <c r="L74" s="13">
        <v>333</v>
      </c>
      <c r="M74" s="19">
        <f t="shared" si="19"/>
        <v>107.31031371348469</v>
      </c>
      <c r="N74" s="13">
        <v>461</v>
      </c>
      <c r="O74" s="19">
        <f t="shared" si="16"/>
        <v>152.01477280221593</v>
      </c>
      <c r="P74" s="17">
        <f>-O74/M74</f>
        <v>-1.4165905171807698</v>
      </c>
    </row>
    <row r="75" spans="1:16" ht="15">
      <c r="A75" s="14" t="s">
        <v>28</v>
      </c>
      <c r="B75" s="13">
        <v>0</v>
      </c>
      <c r="C75" s="28">
        <f t="shared" si="17"/>
        <v>0</v>
      </c>
      <c r="D75" s="13">
        <v>0</v>
      </c>
      <c r="E75" s="28">
        <f t="shared" si="15"/>
        <v>0</v>
      </c>
      <c r="F75" s="18">
        <v>0</v>
      </c>
      <c r="G75" s="13">
        <v>0</v>
      </c>
      <c r="H75" s="28">
        <f t="shared" si="18"/>
        <v>0</v>
      </c>
      <c r="I75" s="13">
        <v>0</v>
      </c>
      <c r="J75" s="28">
        <f t="shared" si="14"/>
        <v>0</v>
      </c>
      <c r="K75" s="18">
        <v>0</v>
      </c>
      <c r="L75" s="13">
        <v>0</v>
      </c>
      <c r="M75" s="19">
        <f t="shared" si="19"/>
        <v>0</v>
      </c>
      <c r="N75" s="13">
        <v>0</v>
      </c>
      <c r="O75" s="19">
        <f t="shared" si="16"/>
        <v>0</v>
      </c>
      <c r="P75" s="18">
        <v>0</v>
      </c>
    </row>
    <row r="76" spans="1:16" ht="15">
      <c r="A76" s="14" t="s">
        <v>29</v>
      </c>
      <c r="B76" s="13">
        <v>6</v>
      </c>
      <c r="C76" s="28">
        <f t="shared" si="17"/>
        <v>0.2574690704551238</v>
      </c>
      <c r="D76" s="13">
        <v>10</v>
      </c>
      <c r="E76" s="28">
        <f t="shared" si="15"/>
        <v>0.4289073242788138</v>
      </c>
      <c r="F76" s="17">
        <f>-E76/C76</f>
        <v>-1.665859606051482</v>
      </c>
      <c r="G76" s="13">
        <v>1</v>
      </c>
      <c r="H76" s="28">
        <f t="shared" si="18"/>
        <v>0.2685544252398191</v>
      </c>
      <c r="I76" s="13">
        <v>1</v>
      </c>
      <c r="J76" s="28">
        <f t="shared" si="14"/>
        <v>0.26985309197672785</v>
      </c>
      <c r="K76" s="18">
        <v>0</v>
      </c>
      <c r="L76" s="13">
        <v>0</v>
      </c>
      <c r="M76" s="19">
        <f t="shared" si="19"/>
        <v>0</v>
      </c>
      <c r="N76" s="13">
        <v>0</v>
      </c>
      <c r="O76" s="19">
        <f t="shared" si="16"/>
        <v>0</v>
      </c>
      <c r="P76" s="18">
        <v>0</v>
      </c>
    </row>
    <row r="77" spans="1:16" ht="15">
      <c r="A77" s="23" t="s">
        <v>94</v>
      </c>
      <c r="B77" s="13">
        <v>257</v>
      </c>
      <c r="C77" s="28">
        <f t="shared" si="17"/>
        <v>11.028258517827803</v>
      </c>
      <c r="D77" s="13">
        <v>238</v>
      </c>
      <c r="E77" s="28">
        <f t="shared" si="15"/>
        <v>10.207994317835768</v>
      </c>
      <c r="F77" s="17">
        <f>C77/E77</f>
        <v>1.0803550799943962</v>
      </c>
      <c r="G77" s="13">
        <v>173</v>
      </c>
      <c r="H77" s="28">
        <f t="shared" si="18"/>
        <v>46.459915566488704</v>
      </c>
      <c r="I77" s="13">
        <v>155</v>
      </c>
      <c r="J77" s="28">
        <f t="shared" si="14"/>
        <v>41.82722925639282</v>
      </c>
      <c r="K77" s="17">
        <f>H77/J77</f>
        <v>1.110757666535797</v>
      </c>
      <c r="L77" s="13">
        <v>160</v>
      </c>
      <c r="M77" s="19">
        <f t="shared" si="19"/>
        <v>51.56051109356621</v>
      </c>
      <c r="N77" s="13">
        <v>140</v>
      </c>
      <c r="O77" s="19">
        <f t="shared" si="16"/>
        <v>46.16500692475104</v>
      </c>
      <c r="P77" s="17">
        <f>M77/O77</f>
        <v>1.116874328159635</v>
      </c>
    </row>
    <row r="78" spans="1:16" ht="33.75">
      <c r="A78" s="21" t="s">
        <v>95</v>
      </c>
      <c r="B78" s="13">
        <v>768</v>
      </c>
      <c r="C78" s="28">
        <f t="shared" si="17"/>
        <v>32.956041018255846</v>
      </c>
      <c r="D78" s="13">
        <v>855</v>
      </c>
      <c r="E78" s="28">
        <f t="shared" si="15"/>
        <v>36.67157622583858</v>
      </c>
      <c r="F78" s="17">
        <f>-E78/C78</f>
        <v>-1.1127421587297008</v>
      </c>
      <c r="G78" s="13">
        <v>22</v>
      </c>
      <c r="H78" s="28">
        <f t="shared" si="18"/>
        <v>5.9081973552760205</v>
      </c>
      <c r="I78" s="13">
        <v>23</v>
      </c>
      <c r="J78" s="28">
        <f t="shared" si="14"/>
        <v>6.206621115464741</v>
      </c>
      <c r="K78" s="17">
        <f>-J78/H78</f>
        <v>-1.0505101204722331</v>
      </c>
      <c r="L78" s="13">
        <v>11</v>
      </c>
      <c r="M78" s="19">
        <f t="shared" si="19"/>
        <v>3.5447851376826773</v>
      </c>
      <c r="N78" s="13">
        <v>12</v>
      </c>
      <c r="O78" s="19">
        <f t="shared" si="16"/>
        <v>3.957000593550089</v>
      </c>
      <c r="P78" s="17">
        <f>-O78/M78</f>
        <v>-1.1162878538068144</v>
      </c>
    </row>
    <row r="79" spans="1:16" ht="15">
      <c r="A79" s="14" t="s">
        <v>96</v>
      </c>
      <c r="B79" s="13">
        <v>716</v>
      </c>
      <c r="C79" s="28">
        <f t="shared" si="17"/>
        <v>30.724642407644772</v>
      </c>
      <c r="D79" s="13">
        <v>816</v>
      </c>
      <c r="E79" s="28">
        <f t="shared" si="15"/>
        <v>34.99883766115121</v>
      </c>
      <c r="F79" s="17">
        <f>-E79/C79</f>
        <v>-1.1391129373223543</v>
      </c>
      <c r="G79" s="13">
        <v>17</v>
      </c>
      <c r="H79" s="28">
        <f t="shared" si="18"/>
        <v>4.565425229076925</v>
      </c>
      <c r="I79" s="13">
        <v>23</v>
      </c>
      <c r="J79" s="28">
        <f aca="true" t="shared" si="20" ref="J79:J110">I79*100000/370572</f>
        <v>6.206621115464741</v>
      </c>
      <c r="K79" s="17">
        <f>-J79/H79</f>
        <v>-1.3594836853170076</v>
      </c>
      <c r="L79" s="13">
        <v>8</v>
      </c>
      <c r="M79" s="19">
        <f t="shared" si="19"/>
        <v>2.5780255546783106</v>
      </c>
      <c r="N79" s="13">
        <v>12</v>
      </c>
      <c r="O79" s="19">
        <f t="shared" si="16"/>
        <v>3.957000593550089</v>
      </c>
      <c r="P79" s="17">
        <f>-O79/M79</f>
        <v>-1.53489579898437</v>
      </c>
    </row>
    <row r="80" spans="1:16" ht="22.5">
      <c r="A80" s="21" t="s">
        <v>107</v>
      </c>
      <c r="B80" s="13">
        <v>326</v>
      </c>
      <c r="C80" s="28">
        <f t="shared" si="17"/>
        <v>13.989152828061725</v>
      </c>
      <c r="D80" s="13">
        <v>370</v>
      </c>
      <c r="E80" s="28">
        <f t="shared" si="15"/>
        <v>15.86957099831611</v>
      </c>
      <c r="F80" s="17">
        <f>-E80/C80</f>
        <v>-1.13441973172831</v>
      </c>
      <c r="G80" s="13">
        <v>1</v>
      </c>
      <c r="H80" s="28">
        <f t="shared" si="18"/>
        <v>0.2685544252398191</v>
      </c>
      <c r="I80" s="13">
        <v>6</v>
      </c>
      <c r="J80" s="28">
        <f t="shared" si="20"/>
        <v>1.6191185518603672</v>
      </c>
      <c r="K80" s="17">
        <f>-J80/H80</f>
        <v>-6.029014604449338</v>
      </c>
      <c r="L80" s="13">
        <v>0</v>
      </c>
      <c r="M80" s="19">
        <f t="shared" si="19"/>
        <v>0</v>
      </c>
      <c r="N80" s="13">
        <v>1</v>
      </c>
      <c r="O80" s="19">
        <f t="shared" si="16"/>
        <v>0.3297500494625074</v>
      </c>
      <c r="P80" s="18">
        <v>0</v>
      </c>
    </row>
    <row r="81" spans="1:16" ht="15">
      <c r="A81" s="14" t="s">
        <v>30</v>
      </c>
      <c r="B81" s="13">
        <v>337</v>
      </c>
      <c r="C81" s="28">
        <f t="shared" si="17"/>
        <v>14.461179457229452</v>
      </c>
      <c r="D81" s="13">
        <v>302</v>
      </c>
      <c r="E81" s="28">
        <f t="shared" si="15"/>
        <v>12.953001193220176</v>
      </c>
      <c r="F81" s="17">
        <f>C81/E81</f>
        <v>1.1164346580002387</v>
      </c>
      <c r="G81" s="13">
        <v>10</v>
      </c>
      <c r="H81" s="28">
        <f t="shared" si="18"/>
        <v>2.685544252398191</v>
      </c>
      <c r="I81" s="13">
        <v>8</v>
      </c>
      <c r="J81" s="28">
        <f t="shared" si="20"/>
        <v>2.158824735813823</v>
      </c>
      <c r="K81" s="17">
        <f>H81/J81</f>
        <v>1.243984380874628</v>
      </c>
      <c r="L81" s="13">
        <v>2</v>
      </c>
      <c r="M81" s="19">
        <f t="shared" si="19"/>
        <v>0.6445063886695777</v>
      </c>
      <c r="N81" s="13">
        <v>3</v>
      </c>
      <c r="O81" s="19">
        <f t="shared" si="16"/>
        <v>0.9892501483875222</v>
      </c>
      <c r="P81" s="17">
        <f>-O81/M81</f>
        <v>-1.53489579898437</v>
      </c>
    </row>
    <row r="82" spans="1:16" ht="15">
      <c r="A82" s="14" t="s">
        <v>97</v>
      </c>
      <c r="B82" s="13">
        <v>184</v>
      </c>
      <c r="C82" s="28">
        <f t="shared" si="17"/>
        <v>7.8957181606237965</v>
      </c>
      <c r="D82" s="13">
        <v>270</v>
      </c>
      <c r="E82" s="28">
        <f t="shared" si="15"/>
        <v>11.580497755527972</v>
      </c>
      <c r="F82" s="17">
        <f>-E82/C82</f>
        <v>-1.466680740110544</v>
      </c>
      <c r="G82" s="13">
        <v>5</v>
      </c>
      <c r="H82" s="28">
        <f t="shared" si="18"/>
        <v>1.3427721261990955</v>
      </c>
      <c r="I82" s="13">
        <v>5</v>
      </c>
      <c r="J82" s="28">
        <f t="shared" si="20"/>
        <v>1.3492654598836393</v>
      </c>
      <c r="K82" s="17">
        <v>0</v>
      </c>
      <c r="L82" s="13">
        <v>0</v>
      </c>
      <c r="M82" s="19">
        <f t="shared" si="19"/>
        <v>0</v>
      </c>
      <c r="N82" s="13">
        <v>1</v>
      </c>
      <c r="O82" s="19">
        <f t="shared" si="16"/>
        <v>0.3297500494625074</v>
      </c>
      <c r="P82" s="17">
        <v>0</v>
      </c>
    </row>
    <row r="83" spans="1:16" ht="45">
      <c r="A83" s="21" t="s">
        <v>113</v>
      </c>
      <c r="B83" s="13">
        <v>271</v>
      </c>
      <c r="C83" s="28">
        <f t="shared" si="17"/>
        <v>11.629019682223092</v>
      </c>
      <c r="D83" s="13">
        <v>227</v>
      </c>
      <c r="E83" s="28">
        <f t="shared" si="15"/>
        <v>9.736196261129074</v>
      </c>
      <c r="F83" s="17">
        <f>C83/E83</f>
        <v>1.1944109763533581</v>
      </c>
      <c r="G83" s="13">
        <v>8</v>
      </c>
      <c r="H83" s="28">
        <f t="shared" si="18"/>
        <v>2.1484354019185528</v>
      </c>
      <c r="I83" s="13">
        <v>8</v>
      </c>
      <c r="J83" s="28">
        <f t="shared" si="20"/>
        <v>2.158824735813823</v>
      </c>
      <c r="K83" s="17">
        <v>0</v>
      </c>
      <c r="L83" s="13">
        <v>5</v>
      </c>
      <c r="M83" s="19">
        <f t="shared" si="19"/>
        <v>1.6112659716739441</v>
      </c>
      <c r="N83" s="13">
        <v>3</v>
      </c>
      <c r="O83" s="19">
        <f t="shared" si="16"/>
        <v>0.9892501483875222</v>
      </c>
      <c r="P83" s="17">
        <f>M83/O83</f>
        <v>1.6287750618994676</v>
      </c>
    </row>
    <row r="84" spans="1:16" ht="33.75">
      <c r="A84" s="21" t="s">
        <v>98</v>
      </c>
      <c r="B84" s="13">
        <v>251070</v>
      </c>
      <c r="C84" s="28">
        <f t="shared" si="17"/>
        <v>10773.793253194655</v>
      </c>
      <c r="D84" s="13">
        <v>289687</v>
      </c>
      <c r="E84" s="28">
        <f t="shared" si="15"/>
        <v>12424.887604835672</v>
      </c>
      <c r="F84" s="17">
        <f aca="true" t="shared" si="21" ref="F84:F89">-E84/C84</f>
        <v>-1.1532509778903945</v>
      </c>
      <c r="G84" s="13">
        <v>175758</v>
      </c>
      <c r="H84" s="28">
        <f t="shared" si="18"/>
        <v>47200.588671300124</v>
      </c>
      <c r="I84" s="13">
        <v>198722</v>
      </c>
      <c r="J84" s="28">
        <f t="shared" si="20"/>
        <v>53625.74614379932</v>
      </c>
      <c r="K84" s="17">
        <f>-J84/H84</f>
        <v>-1.1361245199131584</v>
      </c>
      <c r="L84" s="13">
        <v>158625</v>
      </c>
      <c r="M84" s="19">
        <f t="shared" si="19"/>
        <v>51117.41295135588</v>
      </c>
      <c r="N84" s="13">
        <v>179122</v>
      </c>
      <c r="O84" s="19">
        <f t="shared" si="16"/>
        <v>59065.488359823255</v>
      </c>
      <c r="P84" s="17">
        <f>-O84/M84</f>
        <v>-1.1554866521909253</v>
      </c>
    </row>
    <row r="85" spans="1:16" ht="22.5">
      <c r="A85" s="21" t="s">
        <v>99</v>
      </c>
      <c r="B85" s="13">
        <v>250864</v>
      </c>
      <c r="C85" s="28">
        <f t="shared" si="17"/>
        <v>10764.953481775696</v>
      </c>
      <c r="D85" s="13">
        <v>288875</v>
      </c>
      <c r="E85" s="28">
        <f t="shared" si="15"/>
        <v>12390.060330104234</v>
      </c>
      <c r="F85" s="17">
        <f t="shared" si="21"/>
        <v>-1.1509627376541598</v>
      </c>
      <c r="G85" s="13">
        <v>175660</v>
      </c>
      <c r="H85" s="28">
        <f t="shared" si="18"/>
        <v>47174.27033762662</v>
      </c>
      <c r="I85" s="13">
        <v>198299</v>
      </c>
      <c r="J85" s="28">
        <f t="shared" si="20"/>
        <v>53511.59828589316</v>
      </c>
      <c r="K85" s="17">
        <f>-J85/H85</f>
        <v>-1.134338653314831</v>
      </c>
      <c r="L85" s="13">
        <v>158533</v>
      </c>
      <c r="M85" s="19">
        <f t="shared" si="19"/>
        <v>51087.76565747708</v>
      </c>
      <c r="N85" s="13">
        <v>178723</v>
      </c>
      <c r="O85" s="19">
        <f t="shared" si="16"/>
        <v>58933.91809008771</v>
      </c>
      <c r="P85" s="17">
        <f>-O85/M85</f>
        <v>-1.1535818278923358</v>
      </c>
    </row>
    <row r="86" spans="1:16" ht="15">
      <c r="A86" s="14" t="s">
        <v>31</v>
      </c>
      <c r="B86" s="13">
        <v>206</v>
      </c>
      <c r="C86" s="28">
        <f t="shared" si="17"/>
        <v>8.83977141895925</v>
      </c>
      <c r="D86" s="13">
        <v>812</v>
      </c>
      <c r="E86" s="28">
        <f t="shared" si="15"/>
        <v>34.82727473143968</v>
      </c>
      <c r="F86" s="17">
        <f t="shared" si="21"/>
        <v>-3.9398388352829223</v>
      </c>
      <c r="G86" s="13">
        <v>98</v>
      </c>
      <c r="H86" s="28">
        <f t="shared" si="18"/>
        <v>26.318333673502273</v>
      </c>
      <c r="I86" s="13">
        <v>423</v>
      </c>
      <c r="J86" s="28">
        <f t="shared" si="20"/>
        <v>114.14785790615589</v>
      </c>
      <c r="K86" s="17">
        <f>-J86/H86</f>
        <v>-4.337199281772228</v>
      </c>
      <c r="L86" s="13">
        <v>92</v>
      </c>
      <c r="M86" s="19">
        <f t="shared" si="19"/>
        <v>29.647293878800575</v>
      </c>
      <c r="N86" s="13">
        <v>399</v>
      </c>
      <c r="O86" s="19">
        <f t="shared" si="16"/>
        <v>131.57026973554045</v>
      </c>
      <c r="P86" s="17">
        <f>-O86/M86</f>
        <v>-4.4378508970635036</v>
      </c>
    </row>
    <row r="87" spans="1:16" ht="15">
      <c r="A87" s="14" t="s">
        <v>108</v>
      </c>
      <c r="B87" s="13">
        <v>6377</v>
      </c>
      <c r="C87" s="28">
        <f t="shared" si="17"/>
        <v>273.64671038205404</v>
      </c>
      <c r="D87" s="13">
        <v>6527</v>
      </c>
      <c r="E87" s="28">
        <f t="shared" si="15"/>
        <v>279.94781055678175</v>
      </c>
      <c r="F87" s="17">
        <f t="shared" si="21"/>
        <v>-1.0230264057109635</v>
      </c>
      <c r="G87" s="13">
        <v>2308</v>
      </c>
      <c r="H87" s="28">
        <f t="shared" si="18"/>
        <v>619.8236134535025</v>
      </c>
      <c r="I87" s="13">
        <v>1773</v>
      </c>
      <c r="J87" s="28">
        <f t="shared" si="20"/>
        <v>478.4495320747385</v>
      </c>
      <c r="K87" s="17">
        <f>H87/J87</f>
        <v>1.2954837906637977</v>
      </c>
      <c r="L87" s="13">
        <v>2173</v>
      </c>
      <c r="M87" s="19">
        <f t="shared" si="19"/>
        <v>700.2561912894962</v>
      </c>
      <c r="N87" s="13">
        <v>1564</v>
      </c>
      <c r="O87" s="19">
        <f t="shared" si="16"/>
        <v>515.7290773593616</v>
      </c>
      <c r="P87" s="17">
        <f>M87/O87</f>
        <v>1.357798545846884</v>
      </c>
    </row>
    <row r="88" spans="1:16" ht="15">
      <c r="A88" s="14" t="s">
        <v>109</v>
      </c>
      <c r="B88" s="13">
        <v>42</v>
      </c>
      <c r="C88" s="28">
        <f t="shared" si="17"/>
        <v>1.8022834931858664</v>
      </c>
      <c r="D88" s="13">
        <v>60</v>
      </c>
      <c r="E88" s="28">
        <f t="shared" si="15"/>
        <v>2.573443945672883</v>
      </c>
      <c r="F88" s="17">
        <f t="shared" si="21"/>
        <v>-1.4278796623298418</v>
      </c>
      <c r="G88" s="13">
        <v>37</v>
      </c>
      <c r="H88" s="28">
        <f t="shared" si="18"/>
        <v>9.936513733873307</v>
      </c>
      <c r="I88" s="13">
        <v>14</v>
      </c>
      <c r="J88" s="28">
        <f t="shared" si="20"/>
        <v>3.7779432876741903</v>
      </c>
      <c r="K88" s="17">
        <f>H88/J88</f>
        <v>2.6301384052777848</v>
      </c>
      <c r="L88" s="13">
        <v>37</v>
      </c>
      <c r="M88" s="19">
        <f t="shared" si="19"/>
        <v>11.923368190387187</v>
      </c>
      <c r="N88" s="13">
        <v>14</v>
      </c>
      <c r="O88" s="19">
        <f t="shared" si="16"/>
        <v>4.616500692475104</v>
      </c>
      <c r="P88" s="17">
        <f>M88/O88</f>
        <v>2.582771883869156</v>
      </c>
    </row>
    <row r="89" spans="1:16" ht="15">
      <c r="A89" s="14" t="s">
        <v>110</v>
      </c>
      <c r="B89" s="13">
        <v>1993</v>
      </c>
      <c r="C89" s="28">
        <f t="shared" si="17"/>
        <v>85.52264290284361</v>
      </c>
      <c r="D89" s="13">
        <v>3096</v>
      </c>
      <c r="E89" s="28">
        <f t="shared" si="15"/>
        <v>132.78970759672075</v>
      </c>
      <c r="F89" s="17">
        <f t="shared" si="21"/>
        <v>-1.5526847988967551</v>
      </c>
      <c r="G89" s="13">
        <v>548</v>
      </c>
      <c r="H89" s="28">
        <f t="shared" si="18"/>
        <v>147.16782503142088</v>
      </c>
      <c r="I89" s="13">
        <v>821</v>
      </c>
      <c r="J89" s="28">
        <f t="shared" si="20"/>
        <v>221.5493885128936</v>
      </c>
      <c r="K89" s="17">
        <f>-J89/H89</f>
        <v>-1.5054200092010055</v>
      </c>
      <c r="L89" s="13">
        <v>491</v>
      </c>
      <c r="M89" s="19">
        <f t="shared" si="19"/>
        <v>158.2263184183813</v>
      </c>
      <c r="N89" s="13">
        <v>713</v>
      </c>
      <c r="O89" s="19">
        <f t="shared" si="16"/>
        <v>235.11178526676778</v>
      </c>
      <c r="P89" s="17">
        <f>-O89/M89</f>
        <v>-1.485920848168168</v>
      </c>
    </row>
    <row r="90" spans="1:16" ht="22.5">
      <c r="A90" s="21" t="s">
        <v>111</v>
      </c>
      <c r="B90" s="13">
        <v>162</v>
      </c>
      <c r="C90" s="28">
        <f t="shared" si="17"/>
        <v>6.951664902288342</v>
      </c>
      <c r="D90" s="13">
        <v>51</v>
      </c>
      <c r="E90" s="28">
        <f t="shared" si="15"/>
        <v>2.1874273538219504</v>
      </c>
      <c r="F90" s="17">
        <f>C90/E90</f>
        <v>3.1780094960146434</v>
      </c>
      <c r="G90" s="13">
        <v>36</v>
      </c>
      <c r="H90" s="28">
        <f t="shared" si="18"/>
        <v>9.667959308633488</v>
      </c>
      <c r="I90" s="13">
        <v>24</v>
      </c>
      <c r="J90" s="28">
        <f t="shared" si="20"/>
        <v>6.476474207441469</v>
      </c>
      <c r="K90" s="17">
        <f>H90/J90</f>
        <v>1.4927812570495538</v>
      </c>
      <c r="L90" s="13">
        <v>34</v>
      </c>
      <c r="M90" s="19">
        <f t="shared" si="19"/>
        <v>10.95660860738282</v>
      </c>
      <c r="N90" s="13">
        <v>21</v>
      </c>
      <c r="O90" s="19">
        <f t="shared" si="16"/>
        <v>6.924751038712656</v>
      </c>
      <c r="P90" s="17">
        <f>M90/O90</f>
        <v>1.582238631559483</v>
      </c>
    </row>
    <row r="91" spans="1:16" ht="15">
      <c r="A91" s="14" t="s">
        <v>100</v>
      </c>
      <c r="B91" s="13">
        <v>2</v>
      </c>
      <c r="C91" s="28">
        <f t="shared" si="17"/>
        <v>0.08582302348504126</v>
      </c>
      <c r="D91" s="13">
        <v>2</v>
      </c>
      <c r="E91" s="28">
        <f t="shared" si="15"/>
        <v>0.08578146485576275</v>
      </c>
      <c r="F91" s="25">
        <v>0</v>
      </c>
      <c r="G91" s="13">
        <v>2</v>
      </c>
      <c r="H91" s="28">
        <f t="shared" si="18"/>
        <v>0.5371088504796382</v>
      </c>
      <c r="I91" s="13">
        <v>2</v>
      </c>
      <c r="J91" s="28">
        <f t="shared" si="20"/>
        <v>0.5397061839534557</v>
      </c>
      <c r="K91" s="18">
        <v>0</v>
      </c>
      <c r="L91" s="13">
        <v>2</v>
      </c>
      <c r="M91" s="19">
        <f t="shared" si="19"/>
        <v>0.6445063886695777</v>
      </c>
      <c r="N91" s="13">
        <v>2</v>
      </c>
      <c r="O91" s="19">
        <f t="shared" si="16"/>
        <v>0.6595000989250148</v>
      </c>
      <c r="P91" s="18">
        <v>0</v>
      </c>
    </row>
    <row r="92" spans="1:16" ht="15">
      <c r="A92" s="14" t="s">
        <v>101</v>
      </c>
      <c r="B92" s="13">
        <v>35</v>
      </c>
      <c r="C92" s="28">
        <f t="shared" si="17"/>
        <v>1.501902910988222</v>
      </c>
      <c r="D92" s="13">
        <v>46</v>
      </c>
      <c r="E92" s="28">
        <f t="shared" si="15"/>
        <v>1.9729736916825433</v>
      </c>
      <c r="F92" s="17">
        <f>-E92/C92</f>
        <v>-1.3136492893434544</v>
      </c>
      <c r="G92" s="13">
        <v>16</v>
      </c>
      <c r="H92" s="28">
        <f t="shared" si="18"/>
        <v>4.2968708038371055</v>
      </c>
      <c r="I92" s="13">
        <v>25</v>
      </c>
      <c r="J92" s="28">
        <f t="shared" si="20"/>
        <v>6.746327299418197</v>
      </c>
      <c r="K92" s="17">
        <f>-J92/H92</f>
        <v>-1.5700558865753484</v>
      </c>
      <c r="L92" s="13">
        <v>14</v>
      </c>
      <c r="M92" s="19">
        <f t="shared" si="19"/>
        <v>4.511544720687044</v>
      </c>
      <c r="N92" s="13">
        <v>20</v>
      </c>
      <c r="O92" s="19">
        <f t="shared" si="16"/>
        <v>6.595000989250148</v>
      </c>
      <c r="P92" s="17">
        <f>-O92/M92</f>
        <v>-1.4618055228422568</v>
      </c>
    </row>
    <row r="93" spans="1:16" ht="15">
      <c r="A93" s="23" t="s">
        <v>32</v>
      </c>
      <c r="B93" s="13">
        <v>872</v>
      </c>
      <c r="C93" s="28">
        <f t="shared" si="17"/>
        <v>37.41883823947799</v>
      </c>
      <c r="D93" s="13">
        <v>943</v>
      </c>
      <c r="E93" s="28">
        <f t="shared" si="15"/>
        <v>40.44596067949214</v>
      </c>
      <c r="F93" s="17">
        <f>-E93/C93</f>
        <v>-1.0808983544769821</v>
      </c>
      <c r="G93" s="13">
        <v>784</v>
      </c>
      <c r="H93" s="28">
        <f t="shared" si="18"/>
        <v>210.5466693880182</v>
      </c>
      <c r="I93" s="13">
        <v>871</v>
      </c>
      <c r="J93" s="28">
        <f t="shared" si="20"/>
        <v>235.04204311172998</v>
      </c>
      <c r="K93" s="17">
        <f>-J93/H93</f>
        <v>-1.1163417773119415</v>
      </c>
      <c r="L93" s="13">
        <v>761</v>
      </c>
      <c r="M93" s="19">
        <f t="shared" si="19"/>
        <v>245.2346808887743</v>
      </c>
      <c r="N93" s="13">
        <v>845</v>
      </c>
      <c r="O93" s="19">
        <f t="shared" si="16"/>
        <v>278.63879179581875</v>
      </c>
      <c r="P93" s="17">
        <f>-O93/M93</f>
        <v>-1.1362128341145794</v>
      </c>
    </row>
    <row r="94" spans="1:16" ht="15">
      <c r="A94" s="23" t="s">
        <v>33</v>
      </c>
      <c r="B94" s="13">
        <v>177</v>
      </c>
      <c r="C94" s="28">
        <f t="shared" si="17"/>
        <v>7.595337578426152</v>
      </c>
      <c r="D94" s="13">
        <v>204</v>
      </c>
      <c r="E94" s="28">
        <f t="shared" si="15"/>
        <v>8.749709415287802</v>
      </c>
      <c r="F94" s="17">
        <f>-E94/C94</f>
        <v>-1.1519842699474656</v>
      </c>
      <c r="G94" s="13">
        <v>72</v>
      </c>
      <c r="H94" s="28">
        <f t="shared" si="18"/>
        <v>19.335918617266977</v>
      </c>
      <c r="I94" s="13">
        <v>96</v>
      </c>
      <c r="J94" s="28">
        <f t="shared" si="20"/>
        <v>25.905896829765876</v>
      </c>
      <c r="K94" s="17">
        <f>-J94/H94</f>
        <v>-1.339781023210964</v>
      </c>
      <c r="L94" s="13">
        <v>59</v>
      </c>
      <c r="M94" s="19">
        <f t="shared" si="19"/>
        <v>19.01293846575254</v>
      </c>
      <c r="N94" s="13">
        <v>83</v>
      </c>
      <c r="O94" s="19">
        <f t="shared" si="16"/>
        <v>27.369254105388116</v>
      </c>
      <c r="P94" s="17">
        <f>-O94/M94</f>
        <v>-1.4395067945277142</v>
      </c>
    </row>
    <row r="95" spans="1:16" ht="15">
      <c r="A95" s="23" t="s">
        <v>34</v>
      </c>
      <c r="B95" s="13">
        <v>5</v>
      </c>
      <c r="C95" s="28">
        <f t="shared" si="17"/>
        <v>0.21455755871260315</v>
      </c>
      <c r="D95" s="13">
        <v>1</v>
      </c>
      <c r="E95" s="28">
        <f t="shared" si="15"/>
        <v>0.04289073242788138</v>
      </c>
      <c r="F95" s="17">
        <f>C95/E95</f>
        <v>5.002422354837865</v>
      </c>
      <c r="G95" s="13">
        <v>3</v>
      </c>
      <c r="H95" s="28">
        <f t="shared" si="18"/>
        <v>0.8056632757194573</v>
      </c>
      <c r="I95" s="13">
        <v>1</v>
      </c>
      <c r="J95" s="28">
        <f t="shared" si="20"/>
        <v>0.26985309197672785</v>
      </c>
      <c r="K95" s="17">
        <f>H95/J95</f>
        <v>2.9855625140991076</v>
      </c>
      <c r="L95" s="13">
        <v>3</v>
      </c>
      <c r="M95" s="19">
        <f t="shared" si="19"/>
        <v>0.9667595830043665</v>
      </c>
      <c r="N95" s="13">
        <v>1</v>
      </c>
      <c r="O95" s="19">
        <f t="shared" si="16"/>
        <v>0.3297500494625074</v>
      </c>
      <c r="P95" s="17">
        <f>M95/O95</f>
        <v>2.9317951114190417</v>
      </c>
    </row>
    <row r="96" spans="1:16" ht="15">
      <c r="A96" s="14" t="s">
        <v>35</v>
      </c>
      <c r="B96" s="13">
        <v>3</v>
      </c>
      <c r="C96" s="28">
        <f t="shared" si="17"/>
        <v>0.1287345352275619</v>
      </c>
      <c r="D96" s="13">
        <v>0</v>
      </c>
      <c r="E96" s="28">
        <f t="shared" si="15"/>
        <v>0</v>
      </c>
      <c r="F96" s="24">
        <v>3</v>
      </c>
      <c r="G96" s="13">
        <v>0</v>
      </c>
      <c r="H96" s="28">
        <f t="shared" si="18"/>
        <v>0</v>
      </c>
      <c r="I96" s="13">
        <v>0</v>
      </c>
      <c r="J96" s="28">
        <f t="shared" si="20"/>
        <v>0</v>
      </c>
      <c r="K96" s="17">
        <v>0</v>
      </c>
      <c r="L96" s="13">
        <v>0</v>
      </c>
      <c r="M96" s="19">
        <f t="shared" si="19"/>
        <v>0</v>
      </c>
      <c r="N96" s="13">
        <v>0</v>
      </c>
      <c r="O96" s="19">
        <f t="shared" si="16"/>
        <v>0</v>
      </c>
      <c r="P96" s="18">
        <v>0</v>
      </c>
    </row>
    <row r="97" spans="1:16" ht="15">
      <c r="A97" s="14" t="s">
        <v>36</v>
      </c>
      <c r="B97" s="13">
        <v>1</v>
      </c>
      <c r="C97" s="28">
        <f t="shared" si="17"/>
        <v>0.04291151174252063</v>
      </c>
      <c r="D97" s="13">
        <v>0</v>
      </c>
      <c r="E97" s="28">
        <f t="shared" si="15"/>
        <v>0</v>
      </c>
      <c r="F97" s="24">
        <v>1</v>
      </c>
      <c r="G97" s="13">
        <v>0</v>
      </c>
      <c r="H97" s="28">
        <f t="shared" si="18"/>
        <v>0</v>
      </c>
      <c r="I97" s="13">
        <v>0</v>
      </c>
      <c r="J97" s="28">
        <f t="shared" si="20"/>
        <v>0</v>
      </c>
      <c r="K97" s="18">
        <v>0</v>
      </c>
      <c r="L97" s="13">
        <v>0</v>
      </c>
      <c r="M97" s="19">
        <f t="shared" si="19"/>
        <v>0</v>
      </c>
      <c r="N97" s="13">
        <v>0</v>
      </c>
      <c r="O97" s="19">
        <f t="shared" si="16"/>
        <v>0</v>
      </c>
      <c r="P97" s="18">
        <v>0</v>
      </c>
    </row>
    <row r="98" spans="1:16" ht="15">
      <c r="A98" s="14" t="s">
        <v>102</v>
      </c>
      <c r="B98" s="13">
        <v>0</v>
      </c>
      <c r="C98" s="28">
        <f t="shared" si="17"/>
        <v>0</v>
      </c>
      <c r="D98" s="13">
        <v>0</v>
      </c>
      <c r="E98" s="28">
        <f t="shared" si="15"/>
        <v>0</v>
      </c>
      <c r="F98" s="25">
        <v>0</v>
      </c>
      <c r="G98" s="13">
        <v>0</v>
      </c>
      <c r="H98" s="28">
        <f t="shared" si="18"/>
        <v>0</v>
      </c>
      <c r="I98" s="13">
        <v>0</v>
      </c>
      <c r="J98" s="28">
        <f t="shared" si="20"/>
        <v>0</v>
      </c>
      <c r="K98" s="18">
        <v>0</v>
      </c>
      <c r="L98" s="13">
        <v>0</v>
      </c>
      <c r="M98" s="19">
        <f t="shared" si="19"/>
        <v>0</v>
      </c>
      <c r="N98" s="13">
        <v>0</v>
      </c>
      <c r="O98" s="19">
        <f t="shared" si="16"/>
        <v>0</v>
      </c>
      <c r="P98" s="18">
        <v>0</v>
      </c>
    </row>
    <row r="99" spans="1:16" ht="15">
      <c r="A99" s="29" t="s">
        <v>37</v>
      </c>
      <c r="B99" s="13">
        <v>131</v>
      </c>
      <c r="C99" s="28">
        <f t="shared" si="17"/>
        <v>5.621408038270203</v>
      </c>
      <c r="D99" s="13">
        <v>137</v>
      </c>
      <c r="E99" s="28">
        <f t="shared" si="15"/>
        <v>5.876030342619749</v>
      </c>
      <c r="F99" s="17">
        <f>-E99/C99</f>
        <v>-1.045295111583449</v>
      </c>
      <c r="G99" s="13">
        <v>112</v>
      </c>
      <c r="H99" s="28">
        <f t="shared" si="18"/>
        <v>30.07809562685974</v>
      </c>
      <c r="I99" s="13">
        <v>129</v>
      </c>
      <c r="J99" s="28">
        <f t="shared" si="20"/>
        <v>34.81104886499789</v>
      </c>
      <c r="K99" s="17">
        <f>-J99/H99</f>
        <v>-1.1573554821041139</v>
      </c>
      <c r="L99" s="13">
        <v>111</v>
      </c>
      <c r="M99" s="19">
        <f t="shared" si="19"/>
        <v>35.77010457116156</v>
      </c>
      <c r="N99" s="13">
        <v>126</v>
      </c>
      <c r="O99" s="19">
        <f t="shared" si="16"/>
        <v>41.54850623227593</v>
      </c>
      <c r="P99" s="17">
        <f>-O99/M99</f>
        <v>-1.1615427667989826</v>
      </c>
    </row>
    <row r="100" spans="1:16" ht="15">
      <c r="A100" s="14" t="s">
        <v>38</v>
      </c>
      <c r="B100" s="13">
        <v>0</v>
      </c>
      <c r="C100" s="28">
        <f t="shared" si="17"/>
        <v>0</v>
      </c>
      <c r="D100" s="13">
        <v>0</v>
      </c>
      <c r="E100" s="28">
        <f t="shared" si="15"/>
        <v>0</v>
      </c>
      <c r="F100" s="25">
        <v>0</v>
      </c>
      <c r="G100" s="13">
        <v>0</v>
      </c>
      <c r="H100" s="28">
        <f t="shared" si="18"/>
        <v>0</v>
      </c>
      <c r="I100" s="13">
        <v>0</v>
      </c>
      <c r="J100" s="28">
        <f t="shared" si="20"/>
        <v>0</v>
      </c>
      <c r="K100" s="18">
        <v>0</v>
      </c>
      <c r="L100" s="13">
        <v>0</v>
      </c>
      <c r="M100" s="19">
        <f t="shared" si="19"/>
        <v>0</v>
      </c>
      <c r="N100" s="13">
        <v>0</v>
      </c>
      <c r="O100" s="19">
        <f t="shared" si="16"/>
        <v>0</v>
      </c>
      <c r="P100" s="18">
        <v>0</v>
      </c>
    </row>
    <row r="101" spans="1:16" ht="15">
      <c r="A101" s="14" t="s">
        <v>39</v>
      </c>
      <c r="B101" s="13">
        <v>6</v>
      </c>
      <c r="C101" s="28">
        <f t="shared" si="17"/>
        <v>0.2574690704551238</v>
      </c>
      <c r="D101" s="13">
        <v>3</v>
      </c>
      <c r="E101" s="28">
        <f t="shared" si="15"/>
        <v>0.12867219728364412</v>
      </c>
      <c r="F101" s="17">
        <f>C101/E101</f>
        <v>2.000968941935146</v>
      </c>
      <c r="G101" s="13">
        <v>1</v>
      </c>
      <c r="H101" s="28">
        <f t="shared" si="18"/>
        <v>0.2685544252398191</v>
      </c>
      <c r="I101" s="13">
        <v>3</v>
      </c>
      <c r="J101" s="28">
        <f t="shared" si="20"/>
        <v>0.8095592759301836</v>
      </c>
      <c r="K101" s="17">
        <f>-J101/H101</f>
        <v>-3.014507302224669</v>
      </c>
      <c r="L101" s="13">
        <v>1</v>
      </c>
      <c r="M101" s="19">
        <f t="shared" si="19"/>
        <v>0.32225319433478883</v>
      </c>
      <c r="N101" s="13">
        <v>2</v>
      </c>
      <c r="O101" s="19">
        <f t="shared" si="16"/>
        <v>0.6595000989250148</v>
      </c>
      <c r="P101" s="17">
        <f>-O101/M101</f>
        <v>-2.0465277319791597</v>
      </c>
    </row>
    <row r="102" spans="1:16" ht="15">
      <c r="A102" s="14" t="s">
        <v>40</v>
      </c>
      <c r="B102" s="13">
        <v>0</v>
      </c>
      <c r="C102" s="28">
        <f t="shared" si="17"/>
        <v>0</v>
      </c>
      <c r="D102" s="13">
        <v>0</v>
      </c>
      <c r="E102" s="28">
        <f t="shared" si="15"/>
        <v>0</v>
      </c>
      <c r="F102" s="25">
        <v>0</v>
      </c>
      <c r="G102" s="13">
        <v>0</v>
      </c>
      <c r="H102" s="28">
        <f t="shared" si="18"/>
        <v>0</v>
      </c>
      <c r="I102" s="13">
        <v>0</v>
      </c>
      <c r="J102" s="28">
        <f t="shared" si="20"/>
        <v>0</v>
      </c>
      <c r="K102" s="18">
        <v>0</v>
      </c>
      <c r="L102" s="13">
        <v>0</v>
      </c>
      <c r="M102" s="19">
        <f t="shared" si="19"/>
        <v>0</v>
      </c>
      <c r="N102" s="13">
        <v>0</v>
      </c>
      <c r="O102" s="19">
        <f t="shared" si="16"/>
        <v>0</v>
      </c>
      <c r="P102" s="18">
        <v>0</v>
      </c>
    </row>
    <row r="103" spans="1:16" ht="15">
      <c r="A103" s="14" t="s">
        <v>103</v>
      </c>
      <c r="B103" s="13">
        <v>0</v>
      </c>
      <c r="C103" s="28">
        <f t="shared" si="17"/>
        <v>0</v>
      </c>
      <c r="D103" s="13">
        <v>0</v>
      </c>
      <c r="E103" s="28">
        <f aca="true" t="shared" si="22" ref="E103:E117">D103*100000/2331506</f>
        <v>0</v>
      </c>
      <c r="F103" s="25">
        <v>0</v>
      </c>
      <c r="G103" s="13">
        <v>0</v>
      </c>
      <c r="H103" s="28">
        <f t="shared" si="18"/>
        <v>0</v>
      </c>
      <c r="I103" s="13">
        <v>0</v>
      </c>
      <c r="J103" s="28">
        <f t="shared" si="20"/>
        <v>0</v>
      </c>
      <c r="K103" s="18">
        <v>0</v>
      </c>
      <c r="L103" s="13">
        <v>0</v>
      </c>
      <c r="M103" s="19">
        <f t="shared" si="19"/>
        <v>0</v>
      </c>
      <c r="N103" s="13">
        <v>0</v>
      </c>
      <c r="O103" s="19">
        <f aca="true" t="shared" si="23" ref="O103:O117">N103*100000/303260</f>
        <v>0</v>
      </c>
      <c r="P103" s="18">
        <v>0</v>
      </c>
    </row>
    <row r="104" spans="1:16" ht="15">
      <c r="A104" s="14" t="s">
        <v>41</v>
      </c>
      <c r="B104" s="13">
        <v>37</v>
      </c>
      <c r="C104" s="28">
        <f t="shared" si="17"/>
        <v>1.5877259344732633</v>
      </c>
      <c r="D104" s="13">
        <v>21</v>
      </c>
      <c r="E104" s="28">
        <f t="shared" si="22"/>
        <v>0.9007053809855089</v>
      </c>
      <c r="F104" s="17">
        <f>C104/E104</f>
        <v>1.7627583536095335</v>
      </c>
      <c r="G104" s="13">
        <v>29</v>
      </c>
      <c r="H104" s="28">
        <f t="shared" si="18"/>
        <v>7.788078331954754</v>
      </c>
      <c r="I104" s="13">
        <v>13</v>
      </c>
      <c r="J104" s="28">
        <f t="shared" si="20"/>
        <v>3.5080901956974624</v>
      </c>
      <c r="K104" s="17">
        <f>H104/J104</f>
        <v>2.2200336643301055</v>
      </c>
      <c r="L104" s="13">
        <v>29</v>
      </c>
      <c r="M104" s="19">
        <f t="shared" si="19"/>
        <v>9.345342635708876</v>
      </c>
      <c r="N104" s="13">
        <v>13</v>
      </c>
      <c r="O104" s="19">
        <f t="shared" si="23"/>
        <v>4.286750643012597</v>
      </c>
      <c r="P104" s="17">
        <f>M104/O104</f>
        <v>2.180052775157749</v>
      </c>
    </row>
    <row r="105" spans="1:16" ht="15">
      <c r="A105" s="14" t="s">
        <v>42</v>
      </c>
      <c r="B105" s="13">
        <v>0</v>
      </c>
      <c r="C105" s="28">
        <f t="shared" si="17"/>
        <v>0</v>
      </c>
      <c r="D105" s="13">
        <v>0</v>
      </c>
      <c r="E105" s="28">
        <f t="shared" si="22"/>
        <v>0</v>
      </c>
      <c r="F105" s="24">
        <v>0</v>
      </c>
      <c r="G105" s="13">
        <v>0</v>
      </c>
      <c r="H105" s="28">
        <f t="shared" si="18"/>
        <v>0</v>
      </c>
      <c r="I105" s="13">
        <v>0</v>
      </c>
      <c r="J105" s="28">
        <f t="shared" si="20"/>
        <v>0</v>
      </c>
      <c r="K105" s="18">
        <v>0</v>
      </c>
      <c r="L105" s="13">
        <v>0</v>
      </c>
      <c r="M105" s="19">
        <f t="shared" si="19"/>
        <v>0</v>
      </c>
      <c r="N105" s="13">
        <v>0</v>
      </c>
      <c r="O105" s="19">
        <f t="shared" si="23"/>
        <v>0</v>
      </c>
      <c r="P105" s="18">
        <v>0</v>
      </c>
    </row>
    <row r="106" spans="1:16" ht="15">
      <c r="A106" s="14" t="s">
        <v>43</v>
      </c>
      <c r="B106" s="13">
        <v>2073</v>
      </c>
      <c r="C106" s="28">
        <f t="shared" si="17"/>
        <v>88.95556384224527</v>
      </c>
      <c r="D106" s="13">
        <v>1970</v>
      </c>
      <c r="E106" s="28">
        <f t="shared" si="22"/>
        <v>84.49474288292632</v>
      </c>
      <c r="F106" s="17">
        <f>C106/E106</f>
        <v>1.0527940651349132</v>
      </c>
      <c r="G106" s="13">
        <v>2026</v>
      </c>
      <c r="H106" s="28">
        <f t="shared" si="18"/>
        <v>544.0912655358735</v>
      </c>
      <c r="I106" s="13">
        <v>1910</v>
      </c>
      <c r="J106" s="28">
        <f t="shared" si="20"/>
        <v>515.4194056755503</v>
      </c>
      <c r="K106" s="17">
        <f>H106/J106</f>
        <v>1.055628211791412</v>
      </c>
      <c r="L106" s="13">
        <v>1978</v>
      </c>
      <c r="M106" s="19">
        <f t="shared" si="19"/>
        <v>637.4168183942123</v>
      </c>
      <c r="N106" s="13">
        <v>1861</v>
      </c>
      <c r="O106" s="19">
        <f t="shared" si="23"/>
        <v>613.6648420497263</v>
      </c>
      <c r="P106" s="17">
        <f>M106/O106</f>
        <v>1.0387051281366406</v>
      </c>
    </row>
    <row r="107" spans="1:16" ht="15">
      <c r="A107" s="14" t="s">
        <v>44</v>
      </c>
      <c r="B107" s="13">
        <v>0</v>
      </c>
      <c r="C107" s="28">
        <f t="shared" si="17"/>
        <v>0</v>
      </c>
      <c r="D107" s="13">
        <v>0</v>
      </c>
      <c r="E107" s="28">
        <f t="shared" si="22"/>
        <v>0</v>
      </c>
      <c r="F107" s="25">
        <v>0</v>
      </c>
      <c r="G107" s="13">
        <v>0</v>
      </c>
      <c r="H107" s="28">
        <f t="shared" si="18"/>
        <v>0</v>
      </c>
      <c r="I107" s="13">
        <v>0</v>
      </c>
      <c r="J107" s="28">
        <f t="shared" si="20"/>
        <v>0</v>
      </c>
      <c r="K107" s="18">
        <v>0</v>
      </c>
      <c r="L107" s="13">
        <v>0</v>
      </c>
      <c r="M107" s="19">
        <f t="shared" si="19"/>
        <v>0</v>
      </c>
      <c r="N107" s="13">
        <v>0</v>
      </c>
      <c r="O107" s="19">
        <f t="shared" si="23"/>
        <v>0</v>
      </c>
      <c r="P107" s="18">
        <v>0</v>
      </c>
    </row>
    <row r="108" spans="1:16" ht="15">
      <c r="A108" s="14" t="s">
        <v>45</v>
      </c>
      <c r="B108" s="13">
        <v>5</v>
      </c>
      <c r="C108" s="28">
        <f t="shared" si="17"/>
        <v>0.21455755871260315</v>
      </c>
      <c r="D108" s="13">
        <v>9</v>
      </c>
      <c r="E108" s="28">
        <f t="shared" si="22"/>
        <v>0.3860165918509324</v>
      </c>
      <c r="F108" s="17">
        <f>-E108/C108</f>
        <v>-1.7991283745356006</v>
      </c>
      <c r="G108" s="13">
        <v>3</v>
      </c>
      <c r="H108" s="28">
        <f t="shared" si="18"/>
        <v>0.8056632757194573</v>
      </c>
      <c r="I108" s="13">
        <v>4</v>
      </c>
      <c r="J108" s="28">
        <f t="shared" si="20"/>
        <v>1.0794123679069114</v>
      </c>
      <c r="K108" s="17">
        <f>-J108/H108</f>
        <v>-1.339781023210964</v>
      </c>
      <c r="L108" s="13">
        <v>3</v>
      </c>
      <c r="M108" s="19">
        <f t="shared" si="19"/>
        <v>0.9667595830043665</v>
      </c>
      <c r="N108" s="13">
        <v>3</v>
      </c>
      <c r="O108" s="19">
        <f t="shared" si="23"/>
        <v>0.9892501483875222</v>
      </c>
      <c r="P108" s="17">
        <v>0</v>
      </c>
    </row>
    <row r="109" spans="1:16" ht="15">
      <c r="A109" s="14" t="s">
        <v>46</v>
      </c>
      <c r="B109" s="13">
        <v>0</v>
      </c>
      <c r="C109" s="28">
        <f t="shared" si="17"/>
        <v>0</v>
      </c>
      <c r="D109" s="13">
        <v>2</v>
      </c>
      <c r="E109" s="28">
        <f t="shared" si="22"/>
        <v>0.08578146485576275</v>
      </c>
      <c r="F109" s="24">
        <v>0</v>
      </c>
      <c r="G109" s="13">
        <v>0</v>
      </c>
      <c r="H109" s="28">
        <f t="shared" si="18"/>
        <v>0</v>
      </c>
      <c r="I109" s="13">
        <v>0</v>
      </c>
      <c r="J109" s="28">
        <f t="shared" si="20"/>
        <v>0</v>
      </c>
      <c r="K109" s="18">
        <v>0</v>
      </c>
      <c r="L109" s="13">
        <v>0</v>
      </c>
      <c r="M109" s="19">
        <f t="shared" si="19"/>
        <v>0</v>
      </c>
      <c r="N109" s="13">
        <v>0</v>
      </c>
      <c r="O109" s="19">
        <f t="shared" si="23"/>
        <v>0</v>
      </c>
      <c r="P109" s="18">
        <v>0</v>
      </c>
    </row>
    <row r="110" spans="1:16" ht="15">
      <c r="A110" s="14" t="s">
        <v>47</v>
      </c>
      <c r="B110" s="13">
        <v>0</v>
      </c>
      <c r="C110" s="28">
        <f t="shared" si="17"/>
        <v>0</v>
      </c>
      <c r="D110" s="13">
        <v>0</v>
      </c>
      <c r="E110" s="28">
        <f t="shared" si="22"/>
        <v>0</v>
      </c>
      <c r="F110" s="24">
        <v>0</v>
      </c>
      <c r="G110" s="13">
        <v>0</v>
      </c>
      <c r="H110" s="28">
        <f t="shared" si="18"/>
        <v>0</v>
      </c>
      <c r="I110" s="13">
        <v>0</v>
      </c>
      <c r="J110" s="28">
        <f t="shared" si="20"/>
        <v>0</v>
      </c>
      <c r="K110" s="18">
        <v>0</v>
      </c>
      <c r="L110" s="13">
        <v>0</v>
      </c>
      <c r="M110" s="19">
        <f t="shared" si="19"/>
        <v>0</v>
      </c>
      <c r="N110" s="13">
        <v>0</v>
      </c>
      <c r="O110" s="19">
        <f t="shared" si="23"/>
        <v>0</v>
      </c>
      <c r="P110" s="18">
        <v>0</v>
      </c>
    </row>
    <row r="111" spans="1:16" ht="15">
      <c r="A111" s="14" t="s">
        <v>48</v>
      </c>
      <c r="B111" s="13">
        <v>2</v>
      </c>
      <c r="C111" s="28">
        <f t="shared" si="17"/>
        <v>0.08582302348504126</v>
      </c>
      <c r="D111" s="13">
        <v>5</v>
      </c>
      <c r="E111" s="28">
        <f t="shared" si="22"/>
        <v>0.2144536621394069</v>
      </c>
      <c r="F111" s="17">
        <f>-E111/C111</f>
        <v>-2.498789409077223</v>
      </c>
      <c r="G111" s="13">
        <v>1</v>
      </c>
      <c r="H111" s="28">
        <f t="shared" si="18"/>
        <v>0.2685544252398191</v>
      </c>
      <c r="I111" s="13">
        <v>0</v>
      </c>
      <c r="J111" s="28">
        <f>I111*100000/370572</f>
        <v>0</v>
      </c>
      <c r="K111" s="17">
        <v>1</v>
      </c>
      <c r="L111" s="13">
        <v>1</v>
      </c>
      <c r="M111" s="19">
        <f t="shared" si="19"/>
        <v>0.32225319433478883</v>
      </c>
      <c r="N111" s="13">
        <v>0</v>
      </c>
      <c r="O111" s="19">
        <f t="shared" si="23"/>
        <v>0</v>
      </c>
      <c r="P111" s="17">
        <v>1</v>
      </c>
    </row>
    <row r="112" spans="1:16" ht="15">
      <c r="A112" s="14" t="s">
        <v>49</v>
      </c>
      <c r="B112" s="13">
        <v>1</v>
      </c>
      <c r="C112" s="28">
        <f t="shared" si="17"/>
        <v>0.04291151174252063</v>
      </c>
      <c r="D112" s="13">
        <v>1</v>
      </c>
      <c r="E112" s="28">
        <f t="shared" si="22"/>
        <v>0.04289073242788138</v>
      </c>
      <c r="F112" s="24">
        <v>0</v>
      </c>
      <c r="G112" s="13">
        <v>0</v>
      </c>
      <c r="H112" s="28">
        <f t="shared" si="18"/>
        <v>0</v>
      </c>
      <c r="I112" s="13">
        <v>0</v>
      </c>
      <c r="J112" s="28">
        <f>I112*100000/370572</f>
        <v>0</v>
      </c>
      <c r="K112" s="18">
        <v>0</v>
      </c>
      <c r="L112" s="13">
        <v>0</v>
      </c>
      <c r="M112" s="19">
        <f t="shared" si="19"/>
        <v>0</v>
      </c>
      <c r="N112" s="13">
        <v>0</v>
      </c>
      <c r="O112" s="19">
        <f t="shared" si="23"/>
        <v>0</v>
      </c>
      <c r="P112" s="18">
        <v>0</v>
      </c>
    </row>
    <row r="113" spans="1:16" ht="15">
      <c r="A113" s="14" t="s">
        <v>115</v>
      </c>
      <c r="B113" s="13">
        <v>4</v>
      </c>
      <c r="C113" s="28">
        <f t="shared" si="17"/>
        <v>0.1716460469700825</v>
      </c>
      <c r="D113" s="13">
        <v>8</v>
      </c>
      <c r="E113" s="28">
        <f t="shared" si="22"/>
        <v>0.343125859423051</v>
      </c>
      <c r="F113" s="17">
        <f>-E113/C113</f>
        <v>-1.9990315272617785</v>
      </c>
      <c r="G113" s="13">
        <v>0</v>
      </c>
      <c r="H113" s="28">
        <f t="shared" si="18"/>
        <v>0</v>
      </c>
      <c r="I113" s="13">
        <v>0</v>
      </c>
      <c r="J113" s="28">
        <f>I113*100000/370572</f>
        <v>0</v>
      </c>
      <c r="K113" s="18">
        <v>0</v>
      </c>
      <c r="L113" s="13">
        <v>0</v>
      </c>
      <c r="M113" s="19">
        <f t="shared" si="19"/>
        <v>0</v>
      </c>
      <c r="N113" s="13">
        <v>0</v>
      </c>
      <c r="O113" s="19">
        <f t="shared" si="23"/>
        <v>0</v>
      </c>
      <c r="P113" s="18">
        <v>0</v>
      </c>
    </row>
    <row r="114" spans="1:16" ht="15">
      <c r="A114" s="14" t="s">
        <v>50</v>
      </c>
      <c r="B114" s="13">
        <v>4</v>
      </c>
      <c r="C114" s="28">
        <f t="shared" si="17"/>
        <v>0.1716460469700825</v>
      </c>
      <c r="D114" s="13">
        <v>2</v>
      </c>
      <c r="E114" s="28">
        <f t="shared" si="22"/>
        <v>0.08578146485576275</v>
      </c>
      <c r="F114" s="17">
        <f>C114/E114</f>
        <v>2.000968941935146</v>
      </c>
      <c r="G114" s="13">
        <v>0</v>
      </c>
      <c r="H114" s="28">
        <f t="shared" si="18"/>
        <v>0</v>
      </c>
      <c r="I114" s="13">
        <v>1</v>
      </c>
      <c r="J114" s="28">
        <f>I114*100000/370572</f>
        <v>0.26985309197672785</v>
      </c>
      <c r="K114" s="17">
        <f>H114/J114</f>
        <v>0</v>
      </c>
      <c r="L114" s="13">
        <v>0</v>
      </c>
      <c r="M114" s="19">
        <f t="shared" si="19"/>
        <v>0</v>
      </c>
      <c r="N114" s="13">
        <v>1</v>
      </c>
      <c r="O114" s="19">
        <f t="shared" si="23"/>
        <v>0.3297500494625074</v>
      </c>
      <c r="P114" s="17">
        <f>M114/O114</f>
        <v>0</v>
      </c>
    </row>
    <row r="115" spans="1:16" ht="15">
      <c r="A115" s="14" t="s">
        <v>51</v>
      </c>
      <c r="B115" s="13">
        <v>2</v>
      </c>
      <c r="C115" s="28">
        <f t="shared" si="17"/>
        <v>0.08582302348504126</v>
      </c>
      <c r="D115" s="13">
        <v>2</v>
      </c>
      <c r="E115" s="28">
        <f t="shared" si="22"/>
        <v>0.08578146485576275</v>
      </c>
      <c r="F115" s="24">
        <v>0</v>
      </c>
      <c r="G115" s="13">
        <v>1</v>
      </c>
      <c r="H115" s="28">
        <f t="shared" si="18"/>
        <v>0.2685544252398191</v>
      </c>
      <c r="I115" s="13">
        <v>1</v>
      </c>
      <c r="J115" s="28">
        <v>0</v>
      </c>
      <c r="K115" s="17">
        <v>0</v>
      </c>
      <c r="L115" s="13">
        <v>1</v>
      </c>
      <c r="M115" s="19">
        <f t="shared" si="19"/>
        <v>0.32225319433478883</v>
      </c>
      <c r="N115" s="13">
        <v>0</v>
      </c>
      <c r="O115" s="19">
        <f t="shared" si="23"/>
        <v>0</v>
      </c>
      <c r="P115" s="17">
        <v>1</v>
      </c>
    </row>
    <row r="116" spans="1:16" ht="15">
      <c r="A116" s="14" t="s">
        <v>52</v>
      </c>
      <c r="B116" s="13">
        <v>0</v>
      </c>
      <c r="C116" s="28">
        <f t="shared" si="17"/>
        <v>0</v>
      </c>
      <c r="D116" s="13">
        <v>0</v>
      </c>
      <c r="E116" s="28">
        <v>0</v>
      </c>
      <c r="F116" s="25">
        <v>0</v>
      </c>
      <c r="G116" s="13">
        <v>0</v>
      </c>
      <c r="H116" s="28">
        <f t="shared" si="18"/>
        <v>0</v>
      </c>
      <c r="I116" s="13">
        <v>0</v>
      </c>
      <c r="J116" s="28">
        <f>I116*100000/370572</f>
        <v>0</v>
      </c>
      <c r="K116" s="18">
        <v>0</v>
      </c>
      <c r="L116" s="13">
        <v>0</v>
      </c>
      <c r="M116" s="19">
        <f t="shared" si="19"/>
        <v>0</v>
      </c>
      <c r="N116" s="13">
        <v>0</v>
      </c>
      <c r="O116" s="19">
        <f t="shared" si="23"/>
        <v>0</v>
      </c>
      <c r="P116" s="18">
        <v>0</v>
      </c>
    </row>
    <row r="117" spans="1:16" ht="15">
      <c r="A117" s="14" t="s">
        <v>104</v>
      </c>
      <c r="B117" s="13">
        <v>1</v>
      </c>
      <c r="C117" s="28">
        <f t="shared" si="17"/>
        <v>0.04291151174252063</v>
      </c>
      <c r="D117" s="13">
        <v>0</v>
      </c>
      <c r="E117" s="28">
        <f t="shared" si="22"/>
        <v>0</v>
      </c>
      <c r="F117" s="24">
        <v>1</v>
      </c>
      <c r="G117" s="13">
        <v>0</v>
      </c>
      <c r="H117" s="28">
        <f t="shared" si="18"/>
        <v>0</v>
      </c>
      <c r="I117" s="13">
        <v>0</v>
      </c>
      <c r="J117" s="28">
        <f>I117*100000/370572</f>
        <v>0</v>
      </c>
      <c r="K117" s="18">
        <v>0</v>
      </c>
      <c r="L117" s="13">
        <v>0</v>
      </c>
      <c r="M117" s="19">
        <f t="shared" si="19"/>
        <v>0</v>
      </c>
      <c r="N117" s="13">
        <v>0</v>
      </c>
      <c r="O117" s="19">
        <f t="shared" si="23"/>
        <v>0</v>
      </c>
      <c r="P117" s="18">
        <v>0</v>
      </c>
    </row>
    <row r="118" spans="3:13" ht="15">
      <c r="C118" s="20"/>
      <c r="E118" s="15"/>
      <c r="H118" s="20"/>
      <c r="J118" s="20"/>
      <c r="K118" s="16"/>
      <c r="M118" s="20"/>
    </row>
    <row r="119" spans="3:13" ht="15">
      <c r="C119" s="20"/>
      <c r="H119" s="20"/>
      <c r="J119" s="20"/>
      <c r="M119" s="20"/>
    </row>
    <row r="120" spans="10:13" ht="15">
      <c r="J120" s="20"/>
      <c r="M120" s="20"/>
    </row>
  </sheetData>
  <sheetProtection/>
  <mergeCells count="14">
    <mergeCell ref="B3:C3"/>
    <mergeCell ref="D3:E3"/>
    <mergeCell ref="B2:E2"/>
    <mergeCell ref="A2:A4"/>
    <mergeCell ref="K2:K4"/>
    <mergeCell ref="L2:O2"/>
    <mergeCell ref="P2:P4"/>
    <mergeCell ref="L3:M3"/>
    <mergeCell ref="N3:O3"/>
    <mergeCell ref="A1:H1"/>
    <mergeCell ref="G2:J2"/>
    <mergeCell ref="G3:H3"/>
    <mergeCell ref="I3:J3"/>
    <mergeCell ref="F2:F4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s.shukelajt</cp:lastModifiedBy>
  <cp:lastPrinted>2014-10-07T12:17:34Z</cp:lastPrinted>
  <dcterms:created xsi:type="dcterms:W3CDTF">2010-12-01T10:49:57Z</dcterms:created>
  <dcterms:modified xsi:type="dcterms:W3CDTF">2015-01-12T13:39:58Z</dcterms:modified>
  <cp:category/>
  <cp:version/>
  <cp:contentType/>
  <cp:contentStatus/>
</cp:coreProperties>
</file>