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<sst xmlns="http://schemas.openxmlformats.org/spreadsheetml/2006/main" count="136" uniqueCount="124">
  <si>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</si>
  <si>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</si>
  <si>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</si>
  <si>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</si>
  <si>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</si>
  <si>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</si>
  <si>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</si>
  <si>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</si>
  <si>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</si>
  <si>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</si>
  <si>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</si>
  <si>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</si>
  <si>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</si>
  <si>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</si>
  <si>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</si>
  <si>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</si>
  <si>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</si>
  <si>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</si>
  <si>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</si>
  <si>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</si>
  <si>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</si>
  <si>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</si>
  <si>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</si>
  <si>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</si>
  <si>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</si>
  <si>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</si>
  <si>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</si>
  <si>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</si>
  <si>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</si>
  <si>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</si>
  <si>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</si>
  <si>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</si>
  <si>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</si>
  <si>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</si>
  <si>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</si>
  <si>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</si>
  <si>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</si>
  <si>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</si>
  <si>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</si>
  <si>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</si>
  <si>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</si>
  <si>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</si>
  <si>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</si>
  <si>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</si>
  <si>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</si>
  <si>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</si>
  <si>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</si>
  <si>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</si>
  <si>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</si>
  <si>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</si>
  <si>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</si>
  <si>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</si>
  <si>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</si>
  <si>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</si>
  <si>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</si>
  <si>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</si>
  <si>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</si>
  <si>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</si>
  <si>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</si>
  <si>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</si>
  <si>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</si>
  <si>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</si>
  <si>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</si>
  <si>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</si>
  <si>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</si>
  <si>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</si>
  <si>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</si>
  <si>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</si>
  <si>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</si>
  <si>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</si>
  <si>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</si>
  <si>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</si>
  <si>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</si>
  <si>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</si>
  <si>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</si>
  <si>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</si>
  <si>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</si>
  <si>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</si>
  <si>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</si>
  <si>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</si>
  <si>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</si>
  <si>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</si>
  <si>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</si>
  <si>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</si>
  <si>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</si>
  <si>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</si>
  <si>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</si>
  <si>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</si>
  <si>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</si>
  <si>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</si>
  <si>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</si>
  <si>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</si>
  <si>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</si>
  <si>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</si>
  <si>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</si>
  <si>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</si>
  <si>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</si>
  <si>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</si>
  <si>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</si>
  <si>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</si>
  <si>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</si>
  <si>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</si>
  <si>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</si>
  <si>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</si>
  <si>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</si>
  <si>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</si>
  <si>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</si>
  <si>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</si>
  <si>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</si>
  <si>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</si>
  <si>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</si>
  <si>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</si>
  <si>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</si>
  <si>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</si>
  <si>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</si>
  <si>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</si>
  <si>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1    2014</t>
  </si>
  <si>
    <t>1       2014</t>
  </si>
  <si>
    <t>1     2014</t>
  </si>
  <si>
    <t>Информационный бюллетень январь 2015г.</t>
  </si>
  <si>
    <t>1    2015</t>
  </si>
  <si>
    <t>1       2015</t>
  </si>
  <si>
    <t>1     2015</t>
  </si>
  <si>
    <t>Острый вирусный гепатит 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</si>
</sst>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18"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7" width="8.140625" style="0" customWidth="1"/>
    <col min="8" max="8" width="8.8515625" style="0" customWidth="1"/>
    <col min="9" max="9" width="7.8515625" style="0" customWidth="1"/>
    <col min="10" max="10" width="8.28125" style="0" customWidth="1"/>
    <col min="11" max="11" width="6.42187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8" ht="15">
      <c r="A1" s="24" t="s">
        <v>119</v>
      </c>
      <c r="B1" s="24"/>
      <c r="C1" s="24"/>
      <c r="D1" s="24"/>
      <c r="E1" s="24"/>
      <c r="F1" s="24"/>
      <c r="G1" s="24"/>
      <c r="H1" s="24"/>
    </row>
    <row r="2" spans="1:16" ht="15">
      <c r="A2" s="19"/>
      <c r="B2" s="19" t="s">
        <v>1</v>
      </c>
      <c r="C2" s="19"/>
      <c r="D2" s="19"/>
      <c r="E2" s="19"/>
      <c r="F2" s="20" t="s">
        <v>56</v>
      </c>
      <c r="G2" s="19" t="s">
        <v>2</v>
      </c>
      <c r="H2" s="19"/>
      <c r="I2" s="19"/>
      <c r="J2" s="19"/>
      <c r="K2" s="20" t="s">
        <v>56</v>
      </c>
      <c r="L2" s="19" t="s">
        <v>3</v>
      </c>
      <c r="M2" s="19"/>
      <c r="N2" s="19"/>
      <c r="O2" s="19"/>
      <c r="P2" s="20" t="s">
        <v>56</v>
      </c>
    </row>
    <row r="3" spans="1:16" ht="15">
      <c r="A3" s="19"/>
      <c r="B3" s="23" t="s">
        <v>120</v>
      </c>
      <c r="C3" s="19"/>
      <c r="D3" s="23" t="s">
        <v>116</v>
      </c>
      <c r="E3" s="19"/>
      <c r="F3" s="21"/>
      <c r="G3" s="23" t="s">
        <v>121</v>
      </c>
      <c r="H3" s="19"/>
      <c r="I3" s="23" t="s">
        <v>117</v>
      </c>
      <c r="J3" s="19"/>
      <c r="K3" s="21"/>
      <c r="L3" s="23" t="s">
        <v>122</v>
      </c>
      <c r="M3" s="19"/>
      <c r="N3" s="23" t="s">
        <v>118</v>
      </c>
      <c r="O3" s="19"/>
      <c r="P3" s="21"/>
    </row>
    <row r="4" spans="1:16" ht="15">
      <c r="A4" s="19"/>
      <c r="B4" s="1" t="s">
        <v>54</v>
      </c>
      <c r="C4" s="1" t="s">
        <v>55</v>
      </c>
      <c r="D4" s="1" t="s">
        <v>54</v>
      </c>
      <c r="E4" s="1" t="s">
        <v>55</v>
      </c>
      <c r="F4" s="22"/>
      <c r="G4" s="1" t="s">
        <v>54</v>
      </c>
      <c r="H4" s="1" t="s">
        <v>55</v>
      </c>
      <c r="I4" s="1" t="s">
        <v>54</v>
      </c>
      <c r="J4" s="1" t="s">
        <v>55</v>
      </c>
      <c r="K4" s="22"/>
      <c r="L4" s="1" t="s">
        <v>54</v>
      </c>
      <c r="M4" s="1" t="s">
        <v>55</v>
      </c>
      <c r="N4" s="1" t="s">
        <v>54</v>
      </c>
      <c r="O4" s="1" t="s">
        <v>55</v>
      </c>
      <c r="P4" s="22"/>
    </row>
    <row r="5" spans="1:16" ht="15">
      <c r="A5" s="2" t="s">
        <v>0</v>
      </c>
      <c r="B5" s="1">
        <v>31584</v>
      </c>
      <c r="C5" s="17">
        <f>B5*100000/2328959</f>
        <v>1356.1423794922969</v>
      </c>
      <c r="D5" s="1">
        <v>28120</v>
      </c>
      <c r="E5" s="17">
        <f>D5*100000/2330377</f>
        <v>1206.67171019968</v>
      </c>
      <c r="F5" s="5">
        <f>C5/E5</f>
        <v>1.12387020266505</v>
      </c>
      <c r="G5" s="1">
        <v>22910</v>
      </c>
      <c r="H5" s="17">
        <f>G5*100000/375936</f>
        <v>6094.122403813415</v>
      </c>
      <c r="I5" s="1">
        <v>19031</v>
      </c>
      <c r="J5" s="17">
        <f>I5*100000/372364</f>
        <v>5110.859266738998</v>
      </c>
      <c r="K5" s="5">
        <f>H5/J5</f>
        <v>1.1923870499572162</v>
      </c>
      <c r="L5" s="1">
        <v>20846</v>
      </c>
      <c r="M5" s="7">
        <f>L5*100000/316793</f>
        <v>6580.32216620948</v>
      </c>
      <c r="N5" s="1">
        <v>17257</v>
      </c>
      <c r="O5" s="7">
        <f>N5*100000/310315</f>
        <v>5561.123374635451</v>
      </c>
      <c r="P5" s="5">
        <f>M5/O5</f>
        <v>1.1832721058163613</v>
      </c>
    </row>
    <row r="6" spans="1:16" ht="22.5">
      <c r="A6" s="9" t="s">
        <v>58</v>
      </c>
      <c r="B6" s="1">
        <v>742</v>
      </c>
      <c r="C6" s="17">
        <f aca="true" t="shared" si="0" ref="C6:C69">B6*100000/2328959</f>
        <v>31.859727887008745</v>
      </c>
      <c r="D6" s="1">
        <v>702</v>
      </c>
      <c r="E6" s="17">
        <f aca="true" t="shared" si="1" ref="E6:E70">D6*100000/2330377</f>
        <v>30.123881243249482</v>
      </c>
      <c r="F6" s="5">
        <f>C6/E6</f>
        <v>1.0576236053296835</v>
      </c>
      <c r="G6" s="1">
        <v>594</v>
      </c>
      <c r="H6" s="17">
        <f aca="true" t="shared" si="2" ref="H6:H69">G6*100000/375936</f>
        <v>158.0056179775281</v>
      </c>
      <c r="I6" s="1">
        <v>554</v>
      </c>
      <c r="J6" s="17">
        <f aca="true" t="shared" si="3" ref="J6:J70">I6*100000/372364</f>
        <v>148.77915158285978</v>
      </c>
      <c r="K6" s="5">
        <f>H6/J6</f>
        <v>1.0620145114184887</v>
      </c>
      <c r="L6" s="1">
        <v>585</v>
      </c>
      <c r="M6" s="7">
        <f aca="true" t="shared" si="4" ref="M6:M69">L6*100000/316793</f>
        <v>184.663171219061</v>
      </c>
      <c r="N6" s="1">
        <v>537</v>
      </c>
      <c r="O6" s="7">
        <f aca="true" t="shared" si="5" ref="O6:O70">N6*100000/310315</f>
        <v>173.04996535778162</v>
      </c>
      <c r="P6" s="5">
        <f>M6/O6</f>
        <v>1.0671089753602032</v>
      </c>
    </row>
    <row r="7" spans="1:16" ht="15">
      <c r="A7" s="2" t="s">
        <v>4</v>
      </c>
      <c r="B7" s="1">
        <v>26</v>
      </c>
      <c r="C7" s="17">
        <f t="shared" si="0"/>
        <v>1.116378605205158</v>
      </c>
      <c r="D7" s="1">
        <v>31</v>
      </c>
      <c r="E7" s="17">
        <f t="shared" si="1"/>
        <v>1.3302568640181396</v>
      </c>
      <c r="F7" s="5">
        <f>-E7/C7</f>
        <v>-1.1915821906795472</v>
      </c>
      <c r="G7" s="1">
        <v>9</v>
      </c>
      <c r="H7" s="17">
        <f t="shared" si="2"/>
        <v>2.3940245148110315</v>
      </c>
      <c r="I7" s="1">
        <v>7</v>
      </c>
      <c r="J7" s="17">
        <f t="shared" si="3"/>
        <v>1.8798809766787337</v>
      </c>
      <c r="K7" s="5">
        <f>H7/J7</f>
        <v>1.2734979206187071</v>
      </c>
      <c r="L7" s="1">
        <v>8</v>
      </c>
      <c r="M7" s="7">
        <f t="shared" si="4"/>
        <v>2.5253083243632277</v>
      </c>
      <c r="N7" s="1">
        <v>6</v>
      </c>
      <c r="O7" s="7">
        <f t="shared" si="5"/>
        <v>1.933519166008733</v>
      </c>
      <c r="P7" s="5">
        <f>M7/O7</f>
        <v>1.3060684211246252</v>
      </c>
    </row>
    <row r="8" spans="1:16" ht="15">
      <c r="A8" s="2" t="s">
        <v>5</v>
      </c>
      <c r="B8" s="1">
        <v>8</v>
      </c>
      <c r="C8" s="17">
        <f t="shared" si="0"/>
        <v>0.3435011092938948</v>
      </c>
      <c r="D8" s="1">
        <v>6</v>
      </c>
      <c r="E8" s="17">
        <f t="shared" si="1"/>
        <v>0.2574690704551238</v>
      </c>
      <c r="F8" s="5">
        <f>C8/E8</f>
        <v>1.3341451409549645</v>
      </c>
      <c r="G8" s="1">
        <v>4</v>
      </c>
      <c r="H8" s="17">
        <f t="shared" si="2"/>
        <v>1.0640108954715697</v>
      </c>
      <c r="I8" s="1">
        <v>1</v>
      </c>
      <c r="J8" s="17">
        <f t="shared" si="3"/>
        <v>0.2685544252398191</v>
      </c>
      <c r="K8" s="5">
        <f>H8/J8</f>
        <v>3.9619935308137557</v>
      </c>
      <c r="L8" s="1">
        <v>4</v>
      </c>
      <c r="M8" s="7">
        <f t="shared" si="4"/>
        <v>1.2626541621816139</v>
      </c>
      <c r="N8" s="1">
        <v>1</v>
      </c>
      <c r="O8" s="7">
        <f t="shared" si="5"/>
        <v>0.32225319433478883</v>
      </c>
      <c r="P8" s="5">
        <f>M8/O8</f>
        <v>3.918205263373875</v>
      </c>
    </row>
    <row r="9" spans="1:16" ht="15">
      <c r="A9" s="2" t="s">
        <v>6</v>
      </c>
      <c r="B9" s="1">
        <v>1</v>
      </c>
      <c r="C9" s="17">
        <f t="shared" si="0"/>
        <v>0.04293763866173685</v>
      </c>
      <c r="D9" s="1">
        <v>4</v>
      </c>
      <c r="E9" s="17">
        <f t="shared" si="1"/>
        <v>0.1716460469700825</v>
      </c>
      <c r="F9" s="5">
        <f>-E9/C9</f>
        <v>-3.997566059053964</v>
      </c>
      <c r="G9" s="1">
        <v>0</v>
      </c>
      <c r="H9" s="17">
        <f t="shared" si="2"/>
        <v>0</v>
      </c>
      <c r="I9" s="1">
        <v>1</v>
      </c>
      <c r="J9" s="17">
        <f t="shared" si="3"/>
        <v>0.2685544252398191</v>
      </c>
      <c r="K9" s="5">
        <v>0</v>
      </c>
      <c r="L9" s="1">
        <v>0</v>
      </c>
      <c r="M9" s="7">
        <f t="shared" si="4"/>
        <v>0</v>
      </c>
      <c r="N9" s="1">
        <v>1</v>
      </c>
      <c r="O9" s="7">
        <f t="shared" si="5"/>
        <v>0.32225319433478883</v>
      </c>
      <c r="P9" s="5">
        <v>0</v>
      </c>
    </row>
    <row r="10" spans="1:16" ht="15">
      <c r="A10" s="2" t="s">
        <v>7</v>
      </c>
      <c r="B10" s="1">
        <v>11</v>
      </c>
      <c r="C10" s="17">
        <f t="shared" si="0"/>
        <v>0.4723140252791054</v>
      </c>
      <c r="D10" s="1">
        <v>17</v>
      </c>
      <c r="E10" s="17">
        <f t="shared" si="1"/>
        <v>0.7294956996228508</v>
      </c>
      <c r="F10" s="5">
        <f>-E10/C10</f>
        <v>-1.544514159179941</v>
      </c>
      <c r="G10" s="1">
        <v>3</v>
      </c>
      <c r="H10" s="17">
        <f t="shared" si="2"/>
        <v>0.7980081716036772</v>
      </c>
      <c r="I10" s="1">
        <v>4</v>
      </c>
      <c r="J10" s="17">
        <f t="shared" si="3"/>
        <v>1.0742177009592764</v>
      </c>
      <c r="K10" s="5">
        <f>-J10/H10</f>
        <v>-1.3461236854260885</v>
      </c>
      <c r="L10" s="1">
        <v>2</v>
      </c>
      <c r="M10" s="7">
        <f t="shared" si="4"/>
        <v>0.6313270810908069</v>
      </c>
      <c r="N10" s="1">
        <v>4</v>
      </c>
      <c r="O10" s="7">
        <f t="shared" si="5"/>
        <v>1.2890127773391553</v>
      </c>
      <c r="P10" s="5">
        <f>-O10/M10</f>
        <v>-2.041751123858015</v>
      </c>
    </row>
    <row r="11" spans="1:16" ht="15">
      <c r="A11" s="2" t="s">
        <v>59</v>
      </c>
      <c r="B11" s="1">
        <v>6</v>
      </c>
      <c r="C11" s="17">
        <f t="shared" si="0"/>
        <v>0.2576258319704211</v>
      </c>
      <c r="D11" s="1">
        <v>4</v>
      </c>
      <c r="E11" s="17">
        <f t="shared" si="1"/>
        <v>0.1716460469700825</v>
      </c>
      <c r="F11" s="5">
        <f>C11/E11</f>
        <v>1.500913283574335</v>
      </c>
      <c r="G11" s="1">
        <v>2</v>
      </c>
      <c r="H11" s="17">
        <f t="shared" si="2"/>
        <v>0.5320054477357848</v>
      </c>
      <c r="I11" s="1">
        <v>1</v>
      </c>
      <c r="J11" s="17">
        <f t="shared" si="3"/>
        <v>0.2685544252398191</v>
      </c>
      <c r="K11" s="5">
        <f>H11/J11</f>
        <v>1.9809967654068779</v>
      </c>
      <c r="L11" s="1">
        <v>2</v>
      </c>
      <c r="M11" s="7">
        <f t="shared" si="4"/>
        <v>0.6313270810908069</v>
      </c>
      <c r="N11" s="1">
        <v>0</v>
      </c>
      <c r="O11" s="7">
        <f t="shared" si="5"/>
        <v>0</v>
      </c>
      <c r="P11" s="5">
        <v>2</v>
      </c>
    </row>
    <row r="12" spans="1:16" ht="15">
      <c r="A12" s="2" t="s">
        <v>8</v>
      </c>
      <c r="B12" s="1">
        <v>2</v>
      </c>
      <c r="C12" s="17">
        <f t="shared" si="0"/>
        <v>0.0858752773234737</v>
      </c>
      <c r="D12" s="1">
        <v>4</v>
      </c>
      <c r="E12" s="17">
        <f t="shared" si="1"/>
        <v>0.1716460469700825</v>
      </c>
      <c r="F12" s="5">
        <f>-E12/C12</f>
        <v>-1.998783029526982</v>
      </c>
      <c r="G12" s="1">
        <v>2</v>
      </c>
      <c r="H12" s="17">
        <f t="shared" si="2"/>
        <v>0.5320054477357848</v>
      </c>
      <c r="I12" s="1">
        <v>1</v>
      </c>
      <c r="J12" s="17">
        <f t="shared" si="3"/>
        <v>0.2685544252398191</v>
      </c>
      <c r="K12" s="5">
        <f>H12/J12</f>
        <v>1.9809967654068779</v>
      </c>
      <c r="L12" s="1">
        <v>2</v>
      </c>
      <c r="M12" s="7">
        <f t="shared" si="4"/>
        <v>0.6313270810908069</v>
      </c>
      <c r="N12" s="1">
        <v>1</v>
      </c>
      <c r="O12" s="7">
        <f t="shared" si="5"/>
        <v>0.32225319433478883</v>
      </c>
      <c r="P12" s="5">
        <f>M12/O12</f>
        <v>1.9591026316869375</v>
      </c>
    </row>
    <row r="13" spans="1:16" ht="33.75">
      <c r="A13" s="9" t="s">
        <v>60</v>
      </c>
      <c r="B13" s="1">
        <v>1</v>
      </c>
      <c r="C13" s="17">
        <f t="shared" si="0"/>
        <v>0.04293763866173685</v>
      </c>
      <c r="D13" s="1">
        <v>4</v>
      </c>
      <c r="E13" s="17">
        <f t="shared" si="1"/>
        <v>0.1716460469700825</v>
      </c>
      <c r="F13" s="5">
        <f>-E13/C13</f>
        <v>-3.997566059053964</v>
      </c>
      <c r="G13" s="1">
        <v>1</v>
      </c>
      <c r="H13" s="17">
        <f t="shared" si="2"/>
        <v>0.2660027238678924</v>
      </c>
      <c r="I13" s="1">
        <v>1</v>
      </c>
      <c r="J13" s="17">
        <f t="shared" si="3"/>
        <v>0.2685544252398191</v>
      </c>
      <c r="K13" s="5">
        <v>0</v>
      </c>
      <c r="L13" s="1">
        <v>1</v>
      </c>
      <c r="M13" s="7">
        <f t="shared" si="4"/>
        <v>0.31566354054540346</v>
      </c>
      <c r="N13" s="1">
        <v>1</v>
      </c>
      <c r="O13" s="7">
        <f t="shared" si="5"/>
        <v>0.32225319433478883</v>
      </c>
      <c r="P13" s="5">
        <v>0</v>
      </c>
    </row>
    <row r="14" spans="1:16" ht="15">
      <c r="A14" s="2" t="s">
        <v>9</v>
      </c>
      <c r="B14" s="1">
        <v>0</v>
      </c>
      <c r="C14" s="17">
        <f t="shared" si="0"/>
        <v>0</v>
      </c>
      <c r="D14" s="1">
        <v>3</v>
      </c>
      <c r="E14" s="17">
        <f t="shared" si="1"/>
        <v>0.1287345352275619</v>
      </c>
      <c r="F14" s="5">
        <f>C14/E14</f>
        <v>0</v>
      </c>
      <c r="G14" s="1">
        <v>0</v>
      </c>
      <c r="H14" s="17">
        <f t="shared" si="2"/>
        <v>0</v>
      </c>
      <c r="I14" s="1">
        <v>1</v>
      </c>
      <c r="J14" s="17">
        <f t="shared" si="3"/>
        <v>0.2685544252398191</v>
      </c>
      <c r="K14" s="5">
        <v>0</v>
      </c>
      <c r="L14" s="1">
        <v>0</v>
      </c>
      <c r="M14" s="7">
        <f t="shared" si="4"/>
        <v>0</v>
      </c>
      <c r="N14" s="1">
        <v>1</v>
      </c>
      <c r="O14" s="7">
        <f t="shared" si="5"/>
        <v>0.32225319433478883</v>
      </c>
      <c r="P14" s="5">
        <v>0</v>
      </c>
    </row>
    <row r="15" spans="1:16" ht="15">
      <c r="A15" s="2" t="s">
        <v>107</v>
      </c>
      <c r="B15" s="1">
        <v>1</v>
      </c>
      <c r="C15" s="17">
        <f t="shared" si="0"/>
        <v>0.04293763866173685</v>
      </c>
      <c r="D15" s="1">
        <v>1</v>
      </c>
      <c r="E15" s="17">
        <f t="shared" si="1"/>
        <v>0.04291151174252063</v>
      </c>
      <c r="F15" s="5">
        <v>0</v>
      </c>
      <c r="G15" s="1">
        <v>1</v>
      </c>
      <c r="H15" s="17">
        <f t="shared" si="2"/>
        <v>0.2660027238678924</v>
      </c>
      <c r="I15" s="1">
        <v>0</v>
      </c>
      <c r="J15" s="17">
        <f t="shared" si="3"/>
        <v>0</v>
      </c>
      <c r="K15" s="5">
        <v>1</v>
      </c>
      <c r="L15" s="1">
        <v>1</v>
      </c>
      <c r="M15" s="7">
        <f t="shared" si="4"/>
        <v>0.31566354054540346</v>
      </c>
      <c r="N15" s="1">
        <v>0</v>
      </c>
      <c r="O15" s="7">
        <f t="shared" si="5"/>
        <v>0</v>
      </c>
      <c r="P15" s="5">
        <v>1</v>
      </c>
    </row>
    <row r="16" spans="1:16" ht="15">
      <c r="A16" s="2" t="s">
        <v>63</v>
      </c>
      <c r="B16" s="1">
        <v>0</v>
      </c>
      <c r="C16" s="17">
        <f t="shared" si="0"/>
        <v>0</v>
      </c>
      <c r="D16" s="1">
        <v>0</v>
      </c>
      <c r="E16" s="17">
        <f t="shared" si="1"/>
        <v>0</v>
      </c>
      <c r="F16" s="6">
        <v>0</v>
      </c>
      <c r="G16" s="1">
        <v>0</v>
      </c>
      <c r="H16" s="17">
        <f t="shared" si="2"/>
        <v>0</v>
      </c>
      <c r="I16" s="1">
        <v>0</v>
      </c>
      <c r="J16" s="17">
        <f t="shared" si="3"/>
        <v>0</v>
      </c>
      <c r="K16" s="6">
        <v>0</v>
      </c>
      <c r="L16" s="1">
        <v>0</v>
      </c>
      <c r="M16" s="7">
        <f t="shared" si="4"/>
        <v>0</v>
      </c>
      <c r="N16" s="1">
        <v>0</v>
      </c>
      <c r="O16" s="7">
        <f t="shared" si="5"/>
        <v>0</v>
      </c>
      <c r="P16" s="6">
        <v>0</v>
      </c>
    </row>
    <row r="17" spans="1:16" ht="15">
      <c r="A17" s="2" t="s">
        <v>61</v>
      </c>
      <c r="B17" s="1">
        <v>1</v>
      </c>
      <c r="C17" s="17">
        <f t="shared" si="0"/>
        <v>0.04293763866173685</v>
      </c>
      <c r="D17" s="1">
        <v>0</v>
      </c>
      <c r="E17" s="17">
        <f t="shared" si="1"/>
        <v>0</v>
      </c>
      <c r="F17" s="5">
        <v>1</v>
      </c>
      <c r="G17" s="1">
        <v>1</v>
      </c>
      <c r="H17" s="17">
        <f t="shared" si="2"/>
        <v>0.2660027238678924</v>
      </c>
      <c r="I17" s="1">
        <v>0</v>
      </c>
      <c r="J17" s="17">
        <f t="shared" si="3"/>
        <v>0</v>
      </c>
      <c r="K17" s="5">
        <v>1</v>
      </c>
      <c r="L17" s="1">
        <v>1</v>
      </c>
      <c r="M17" s="7">
        <f t="shared" si="4"/>
        <v>0.31566354054540346</v>
      </c>
      <c r="N17" s="1">
        <v>0</v>
      </c>
      <c r="O17" s="7">
        <f t="shared" si="5"/>
        <v>0</v>
      </c>
      <c r="P17" s="5">
        <v>1</v>
      </c>
    </row>
    <row r="18" spans="1:16" ht="15">
      <c r="A18" s="2" t="s">
        <v>62</v>
      </c>
      <c r="B18" s="1">
        <v>0</v>
      </c>
      <c r="C18" s="17">
        <f t="shared" si="0"/>
        <v>0</v>
      </c>
      <c r="D18" s="1">
        <v>0</v>
      </c>
      <c r="E18" s="17">
        <f t="shared" si="1"/>
        <v>0</v>
      </c>
      <c r="F18" s="6">
        <v>0</v>
      </c>
      <c r="G18" s="1">
        <v>0</v>
      </c>
      <c r="H18" s="17">
        <f t="shared" si="2"/>
        <v>0</v>
      </c>
      <c r="I18" s="1">
        <v>0</v>
      </c>
      <c r="J18" s="17">
        <f t="shared" si="3"/>
        <v>0</v>
      </c>
      <c r="K18" s="6">
        <v>0</v>
      </c>
      <c r="L18" s="1">
        <v>0</v>
      </c>
      <c r="M18" s="7">
        <f t="shared" si="4"/>
        <v>0</v>
      </c>
      <c r="N18" s="1">
        <v>0</v>
      </c>
      <c r="O18" s="7">
        <f t="shared" si="5"/>
        <v>0</v>
      </c>
      <c r="P18" s="6">
        <v>0</v>
      </c>
    </row>
    <row r="19" spans="1:16" ht="22.5">
      <c r="A19" s="9" t="s">
        <v>64</v>
      </c>
      <c r="B19" s="1">
        <v>714</v>
      </c>
      <c r="C19" s="17">
        <f t="shared" si="0"/>
        <v>30.657474004480115</v>
      </c>
      <c r="D19" s="1">
        <v>667</v>
      </c>
      <c r="E19" s="17">
        <f t="shared" si="1"/>
        <v>28.62197833226126</v>
      </c>
      <c r="F19" s="5">
        <f>C19/E19</f>
        <v>1.0711165262089708</v>
      </c>
      <c r="G19" s="1">
        <v>584</v>
      </c>
      <c r="H19" s="17">
        <f t="shared" si="2"/>
        <v>155.34559073884915</v>
      </c>
      <c r="I19" s="1">
        <v>546</v>
      </c>
      <c r="J19" s="17">
        <f t="shared" si="3"/>
        <v>146.63071618094122</v>
      </c>
      <c r="K19" s="5">
        <f>H19/J19</f>
        <v>1.059434167580235</v>
      </c>
      <c r="L19" s="1">
        <v>575</v>
      </c>
      <c r="M19" s="7">
        <f t="shared" si="4"/>
        <v>181.506535813607</v>
      </c>
      <c r="N19" s="1">
        <v>530</v>
      </c>
      <c r="O19" s="7">
        <f t="shared" si="5"/>
        <v>170.79419299743807</v>
      </c>
      <c r="P19" s="5">
        <f>M19/O19</f>
        <v>1.0627207671886691</v>
      </c>
    </row>
    <row r="20" spans="1:16" ht="22.5">
      <c r="A20" s="9" t="s">
        <v>65</v>
      </c>
      <c r="B20" s="1">
        <v>321</v>
      </c>
      <c r="C20" s="17">
        <f t="shared" si="0"/>
        <v>13.78298201041753</v>
      </c>
      <c r="D20" s="1">
        <v>285</v>
      </c>
      <c r="E20" s="17">
        <f t="shared" si="1"/>
        <v>12.22978084661838</v>
      </c>
      <c r="F20" s="5">
        <f>C20/E20</f>
        <v>1.1270015532803779</v>
      </c>
      <c r="G20" s="1">
        <v>285</v>
      </c>
      <c r="H20" s="17">
        <f t="shared" si="2"/>
        <v>75.81077630234934</v>
      </c>
      <c r="I20" s="1">
        <v>232</v>
      </c>
      <c r="J20" s="17">
        <f t="shared" si="3"/>
        <v>62.30462665563803</v>
      </c>
      <c r="K20" s="5">
        <f>H20/J20</f>
        <v>1.2167760304762072</v>
      </c>
      <c r="L20" s="1">
        <v>282</v>
      </c>
      <c r="M20" s="7">
        <f t="shared" si="4"/>
        <v>89.01711843380377</v>
      </c>
      <c r="N20" s="1">
        <v>229</v>
      </c>
      <c r="O20" s="7">
        <f t="shared" si="5"/>
        <v>73.79598150266665</v>
      </c>
      <c r="P20" s="5">
        <f>M20/O20</f>
        <v>1.2062596989862802</v>
      </c>
    </row>
    <row r="21" spans="1:16" ht="22.5">
      <c r="A21" s="15" t="s">
        <v>66</v>
      </c>
      <c r="B21" s="16">
        <v>123</v>
      </c>
      <c r="C21" s="17">
        <f t="shared" si="0"/>
        <v>5.281329555393633</v>
      </c>
      <c r="D21" s="16">
        <v>155</v>
      </c>
      <c r="E21" s="17">
        <f t="shared" si="1"/>
        <v>6.6512843200906975</v>
      </c>
      <c r="F21" s="5">
        <f>-E21/C21</f>
        <v>-1.259395811287326</v>
      </c>
      <c r="G21" s="16">
        <v>101</v>
      </c>
      <c r="H21" s="17">
        <f t="shared" si="2"/>
        <v>26.86627511065713</v>
      </c>
      <c r="I21" s="16">
        <v>121</v>
      </c>
      <c r="J21" s="17">
        <f t="shared" si="3"/>
        <v>32.49508545401811</v>
      </c>
      <c r="K21" s="5">
        <f>-J21/H21</f>
        <v>-1.2095121232912627</v>
      </c>
      <c r="L21" s="16">
        <v>101</v>
      </c>
      <c r="M21" s="7">
        <f t="shared" si="4"/>
        <v>31.88201759508575</v>
      </c>
      <c r="N21" s="16">
        <v>123</v>
      </c>
      <c r="O21" s="7">
        <f t="shared" si="5"/>
        <v>39.637142903179026</v>
      </c>
      <c r="P21" s="5">
        <f>-O21/M21</f>
        <v>-1.2432444962105735</v>
      </c>
    </row>
    <row r="22" spans="1:16" ht="33.75">
      <c r="A22" s="15" t="s">
        <v>67</v>
      </c>
      <c r="B22" s="16">
        <v>80</v>
      </c>
      <c r="C22" s="17">
        <f t="shared" si="0"/>
        <v>3.4350110929389484</v>
      </c>
      <c r="D22" s="16">
        <v>89</v>
      </c>
      <c r="E22" s="17">
        <f t="shared" si="1"/>
        <v>3.8191245450843363</v>
      </c>
      <c r="F22" s="5">
        <f>-E22/C22</f>
        <v>-1.111823060174384</v>
      </c>
      <c r="G22" s="16">
        <v>77</v>
      </c>
      <c r="H22" s="17">
        <f t="shared" si="2"/>
        <v>20.482209737827716</v>
      </c>
      <c r="I22" s="16">
        <v>82</v>
      </c>
      <c r="J22" s="17">
        <f t="shared" si="3"/>
        <v>22.021462869665168</v>
      </c>
      <c r="K22" s="5">
        <f>-J22/H22</f>
        <v>-1.0751507357623953</v>
      </c>
      <c r="L22" s="16">
        <v>77</v>
      </c>
      <c r="M22" s="7">
        <f t="shared" si="4"/>
        <v>24.30609262199607</v>
      </c>
      <c r="N22" s="16">
        <v>82</v>
      </c>
      <c r="O22" s="7">
        <f t="shared" si="5"/>
        <v>26.424761935452686</v>
      </c>
      <c r="P22" s="5">
        <f>-O22/M22</f>
        <v>-1.0871661828334886</v>
      </c>
    </row>
    <row r="23" spans="1:16" ht="45">
      <c r="A23" s="9" t="s">
        <v>68</v>
      </c>
      <c r="B23" s="1">
        <v>0</v>
      </c>
      <c r="C23" s="17">
        <f t="shared" si="0"/>
        <v>0</v>
      </c>
      <c r="D23" s="1">
        <v>0</v>
      </c>
      <c r="E23" s="17">
        <f t="shared" si="1"/>
        <v>0</v>
      </c>
      <c r="F23" s="6">
        <v>0</v>
      </c>
      <c r="G23" s="1">
        <v>0</v>
      </c>
      <c r="H23" s="17">
        <f t="shared" si="2"/>
        <v>0</v>
      </c>
      <c r="I23" s="1">
        <v>0</v>
      </c>
      <c r="J23" s="17">
        <f t="shared" si="3"/>
        <v>0</v>
      </c>
      <c r="K23" s="6">
        <v>0</v>
      </c>
      <c r="L23" s="1">
        <v>0</v>
      </c>
      <c r="M23" s="7">
        <f t="shared" si="4"/>
        <v>0</v>
      </c>
      <c r="N23" s="1">
        <v>0</v>
      </c>
      <c r="O23" s="7">
        <f t="shared" si="5"/>
        <v>0</v>
      </c>
      <c r="P23" s="6">
        <v>0</v>
      </c>
    </row>
    <row r="24" spans="1:16" ht="33.75">
      <c r="A24" s="9" t="s">
        <v>69</v>
      </c>
      <c r="B24" s="1">
        <v>4</v>
      </c>
      <c r="C24" s="17">
        <f t="shared" si="0"/>
        <v>0.1717505546469474</v>
      </c>
      <c r="D24" s="1">
        <v>0</v>
      </c>
      <c r="E24" s="17">
        <f t="shared" si="1"/>
        <v>0</v>
      </c>
      <c r="F24" s="5">
        <v>4</v>
      </c>
      <c r="G24" s="1">
        <v>4</v>
      </c>
      <c r="H24" s="17">
        <f t="shared" si="2"/>
        <v>1.0640108954715697</v>
      </c>
      <c r="I24" s="1">
        <v>0</v>
      </c>
      <c r="J24" s="17">
        <f t="shared" si="3"/>
        <v>0</v>
      </c>
      <c r="K24" s="5">
        <v>4</v>
      </c>
      <c r="L24" s="1">
        <v>4</v>
      </c>
      <c r="M24" s="7">
        <f t="shared" si="4"/>
        <v>1.2626541621816139</v>
      </c>
      <c r="N24" s="1">
        <v>0</v>
      </c>
      <c r="O24" s="7">
        <f t="shared" si="5"/>
        <v>0</v>
      </c>
      <c r="P24" s="5">
        <v>4</v>
      </c>
    </row>
    <row r="25" spans="1:16" ht="22.5">
      <c r="A25" s="9" t="s">
        <v>70</v>
      </c>
      <c r="B25" s="1">
        <v>0</v>
      </c>
      <c r="C25" s="17">
        <f t="shared" si="0"/>
        <v>0</v>
      </c>
      <c r="D25" s="1">
        <v>5</v>
      </c>
      <c r="E25" s="17">
        <f t="shared" si="1"/>
        <v>0.21455755871260315</v>
      </c>
      <c r="F25" s="5">
        <f>C25/E25</f>
        <v>0</v>
      </c>
      <c r="G25" s="1">
        <v>0</v>
      </c>
      <c r="H25" s="17">
        <f t="shared" si="2"/>
        <v>0</v>
      </c>
      <c r="I25" s="1">
        <v>2</v>
      </c>
      <c r="J25" s="17">
        <f t="shared" si="3"/>
        <v>0.5371088504796382</v>
      </c>
      <c r="K25" s="5">
        <f>H25/J25</f>
        <v>0</v>
      </c>
      <c r="L25" s="1">
        <v>0</v>
      </c>
      <c r="M25" s="7">
        <f t="shared" si="4"/>
        <v>0</v>
      </c>
      <c r="N25" s="1">
        <v>2</v>
      </c>
      <c r="O25" s="7">
        <f t="shared" si="5"/>
        <v>0.6445063886695777</v>
      </c>
      <c r="P25" s="5">
        <f>M25/O25</f>
        <v>0</v>
      </c>
    </row>
    <row r="26" spans="1:16" ht="22.5">
      <c r="A26" s="9" t="s">
        <v>71</v>
      </c>
      <c r="B26" s="1">
        <v>198</v>
      </c>
      <c r="C26" s="17">
        <f t="shared" si="0"/>
        <v>8.501652455023898</v>
      </c>
      <c r="D26" s="1">
        <v>130</v>
      </c>
      <c r="E26" s="17">
        <f t="shared" si="1"/>
        <v>5.578496526527682</v>
      </c>
      <c r="F26" s="5">
        <f>C26/E26</f>
        <v>1.5240042571677865</v>
      </c>
      <c r="G26" s="1">
        <v>184</v>
      </c>
      <c r="H26" s="17">
        <f t="shared" si="2"/>
        <v>48.944501191692204</v>
      </c>
      <c r="I26" s="1">
        <v>108</v>
      </c>
      <c r="J26" s="17">
        <f t="shared" si="3"/>
        <v>29.00387792590046</v>
      </c>
      <c r="K26" s="5">
        <f>H26/J26</f>
        <v>1.6875157631243776</v>
      </c>
      <c r="L26" s="1">
        <v>181</v>
      </c>
      <c r="M26" s="7">
        <f t="shared" si="4"/>
        <v>57.135100838718024</v>
      </c>
      <c r="N26" s="1">
        <v>106</v>
      </c>
      <c r="O26" s="7">
        <f t="shared" si="5"/>
        <v>34.158838599487616</v>
      </c>
      <c r="P26" s="5">
        <f>M26/O26</f>
        <v>1.67263007705347</v>
      </c>
    </row>
    <row r="27" spans="1:16" ht="33.75">
      <c r="A27" s="9" t="s">
        <v>72</v>
      </c>
      <c r="B27" s="1">
        <v>129</v>
      </c>
      <c r="C27" s="17">
        <f t="shared" si="0"/>
        <v>5.538955387364054</v>
      </c>
      <c r="D27" s="1">
        <v>90</v>
      </c>
      <c r="E27" s="17">
        <f t="shared" si="1"/>
        <v>3.862036056826857</v>
      </c>
      <c r="F27" s="5">
        <f>C27/E27</f>
        <v>1.434206026526587</v>
      </c>
      <c r="G27" s="1">
        <v>121</v>
      </c>
      <c r="H27" s="17">
        <f t="shared" si="2"/>
        <v>32.18632958801498</v>
      </c>
      <c r="I27" s="1">
        <v>78</v>
      </c>
      <c r="J27" s="17">
        <f t="shared" si="3"/>
        <v>20.94724516870589</v>
      </c>
      <c r="K27" s="5">
        <f>H27/J27</f>
        <v>1.5365423629117447</v>
      </c>
      <c r="L27" s="1">
        <v>121</v>
      </c>
      <c r="M27" s="7">
        <f t="shared" si="4"/>
        <v>38.19528840599382</v>
      </c>
      <c r="N27" s="1">
        <v>78</v>
      </c>
      <c r="O27" s="7">
        <f t="shared" si="5"/>
        <v>25.13574915811353</v>
      </c>
      <c r="P27" s="5">
        <f>M27/O27</f>
        <v>1.5195603745776889</v>
      </c>
    </row>
    <row r="28" spans="1:16" ht="33.75">
      <c r="A28" s="9" t="s">
        <v>73</v>
      </c>
      <c r="B28" s="1">
        <v>59</v>
      </c>
      <c r="C28" s="17">
        <f t="shared" si="0"/>
        <v>2.533320681042474</v>
      </c>
      <c r="D28" s="1">
        <v>35</v>
      </c>
      <c r="E28" s="17">
        <f t="shared" si="1"/>
        <v>1.501902910988222</v>
      </c>
      <c r="F28" s="5">
        <f>C28/E28</f>
        <v>1.6867406424930622</v>
      </c>
      <c r="G28" s="1">
        <v>53</v>
      </c>
      <c r="H28" s="17">
        <f t="shared" si="2"/>
        <v>14.098144364998298</v>
      </c>
      <c r="I28" s="1">
        <v>27</v>
      </c>
      <c r="J28" s="17">
        <f t="shared" si="3"/>
        <v>7.250969481475115</v>
      </c>
      <c r="K28" s="5">
        <f>H28/J28</f>
        <v>1.9443116401215654</v>
      </c>
      <c r="L28" s="1">
        <v>50</v>
      </c>
      <c r="M28" s="7">
        <f t="shared" si="4"/>
        <v>15.783177027270174</v>
      </c>
      <c r="N28" s="1">
        <v>25</v>
      </c>
      <c r="O28" s="7">
        <f t="shared" si="5"/>
        <v>8.056329858369722</v>
      </c>
      <c r="P28" s="5">
        <f>M28/O28</f>
        <v>1.9591026316869373</v>
      </c>
    </row>
    <row r="29" spans="1:16" ht="22.5">
      <c r="A29" s="9" t="s">
        <v>74</v>
      </c>
      <c r="B29" s="1">
        <v>393</v>
      </c>
      <c r="C29" s="17">
        <f t="shared" si="0"/>
        <v>16.874491994062584</v>
      </c>
      <c r="D29" s="1">
        <v>382</v>
      </c>
      <c r="E29" s="17">
        <f t="shared" si="1"/>
        <v>16.392197485642882</v>
      </c>
      <c r="F29" s="5">
        <f>C29/E29</f>
        <v>1.0294221997289943</v>
      </c>
      <c r="G29" s="1">
        <v>299</v>
      </c>
      <c r="H29" s="17">
        <f t="shared" si="2"/>
        <v>79.53481443649983</v>
      </c>
      <c r="I29" s="1">
        <v>314</v>
      </c>
      <c r="J29" s="17">
        <f t="shared" si="3"/>
        <v>84.3260895253032</v>
      </c>
      <c r="K29" s="5">
        <f>-J29/H29</f>
        <v>-1.060241230494461</v>
      </c>
      <c r="L29" s="1">
        <v>293</v>
      </c>
      <c r="M29" s="7">
        <f t="shared" si="4"/>
        <v>92.48941737980321</v>
      </c>
      <c r="N29" s="1">
        <v>301</v>
      </c>
      <c r="O29" s="7">
        <f t="shared" si="5"/>
        <v>96.99821149477144</v>
      </c>
      <c r="P29" s="5">
        <f>-O29/M29</f>
        <v>-1.048749297408298</v>
      </c>
    </row>
    <row r="30" spans="1:16" ht="15">
      <c r="A30" s="2" t="s">
        <v>75</v>
      </c>
      <c r="B30" s="1">
        <v>0</v>
      </c>
      <c r="C30" s="17">
        <f t="shared" si="0"/>
        <v>0</v>
      </c>
      <c r="D30" s="1">
        <v>0</v>
      </c>
      <c r="E30" s="17">
        <f t="shared" si="1"/>
        <v>0</v>
      </c>
      <c r="F30" s="5">
        <v>0</v>
      </c>
      <c r="G30" s="1">
        <v>0</v>
      </c>
      <c r="H30" s="17">
        <f t="shared" si="2"/>
        <v>0</v>
      </c>
      <c r="I30" s="1">
        <v>0</v>
      </c>
      <c r="J30" s="17">
        <f t="shared" si="3"/>
        <v>0</v>
      </c>
      <c r="K30" s="5">
        <v>0</v>
      </c>
      <c r="L30" s="1">
        <v>0</v>
      </c>
      <c r="M30" s="7">
        <f t="shared" si="4"/>
        <v>0</v>
      </c>
      <c r="N30" s="1">
        <v>0</v>
      </c>
      <c r="O30" s="7">
        <f t="shared" si="5"/>
        <v>0</v>
      </c>
      <c r="P30" s="5">
        <v>0</v>
      </c>
    </row>
    <row r="31" spans="1:16" ht="15">
      <c r="A31" s="2" t="s">
        <v>76</v>
      </c>
      <c r="B31" s="1">
        <v>2</v>
      </c>
      <c r="C31" s="17">
        <f t="shared" si="0"/>
        <v>0.0858752773234737</v>
      </c>
      <c r="D31" s="1">
        <v>9</v>
      </c>
      <c r="E31" s="17">
        <f t="shared" si="1"/>
        <v>0.3862036056826857</v>
      </c>
      <c r="F31" s="5">
        <f>-E31/C31</f>
        <v>-4.49726181643571</v>
      </c>
      <c r="G31" s="1">
        <v>2</v>
      </c>
      <c r="H31" s="17">
        <f t="shared" si="2"/>
        <v>0.5320054477357848</v>
      </c>
      <c r="I31" s="1">
        <v>9</v>
      </c>
      <c r="J31" s="17">
        <f t="shared" si="3"/>
        <v>2.416989827158372</v>
      </c>
      <c r="K31" s="5">
        <f>-J31/H31</f>
        <v>-4.5431674383130485</v>
      </c>
      <c r="L31" s="1">
        <v>2</v>
      </c>
      <c r="M31" s="7">
        <f t="shared" si="4"/>
        <v>0.6313270810908069</v>
      </c>
      <c r="N31" s="1">
        <v>9</v>
      </c>
      <c r="O31" s="7">
        <f t="shared" si="5"/>
        <v>2.9002787490130997</v>
      </c>
      <c r="P31" s="5">
        <f>-O31/M31</f>
        <v>-4.593940028680534</v>
      </c>
    </row>
    <row r="32" spans="1:16" ht="15">
      <c r="A32" s="2" t="s">
        <v>77</v>
      </c>
      <c r="B32" s="1">
        <v>0</v>
      </c>
      <c r="C32" s="17">
        <f t="shared" si="0"/>
        <v>0</v>
      </c>
      <c r="D32" s="1">
        <v>6</v>
      </c>
      <c r="E32" s="17">
        <f t="shared" si="1"/>
        <v>0.2574690704551238</v>
      </c>
      <c r="F32" s="5">
        <v>0</v>
      </c>
      <c r="G32" s="1">
        <v>0</v>
      </c>
      <c r="H32" s="17">
        <f t="shared" si="2"/>
        <v>0</v>
      </c>
      <c r="I32" s="1">
        <v>6</v>
      </c>
      <c r="J32" s="17">
        <f t="shared" si="3"/>
        <v>1.6113265514389146</v>
      </c>
      <c r="K32" s="5">
        <v>0</v>
      </c>
      <c r="L32" s="1">
        <v>0</v>
      </c>
      <c r="M32" s="7">
        <f t="shared" si="4"/>
        <v>0</v>
      </c>
      <c r="N32" s="1">
        <v>6</v>
      </c>
      <c r="O32" s="7">
        <f t="shared" si="5"/>
        <v>1.933519166008733</v>
      </c>
      <c r="P32" s="6">
        <v>0</v>
      </c>
    </row>
    <row r="33" spans="1:16" ht="15">
      <c r="A33" s="2" t="s">
        <v>10</v>
      </c>
      <c r="B33" s="1">
        <v>69</v>
      </c>
      <c r="C33" s="17">
        <f t="shared" si="0"/>
        <v>2.962697067659843</v>
      </c>
      <c r="D33" s="1">
        <v>86</v>
      </c>
      <c r="E33" s="17">
        <f t="shared" si="1"/>
        <v>3.6903900098567743</v>
      </c>
      <c r="F33" s="5">
        <f>-E33/C33</f>
        <v>-1.2456184097052208</v>
      </c>
      <c r="G33" s="1">
        <v>0</v>
      </c>
      <c r="H33" s="17">
        <f t="shared" si="2"/>
        <v>0</v>
      </c>
      <c r="I33" s="1">
        <v>3</v>
      </c>
      <c r="J33" s="17">
        <f t="shared" si="3"/>
        <v>0.8056632757194573</v>
      </c>
      <c r="K33" s="5">
        <v>0</v>
      </c>
      <c r="L33" s="1">
        <v>0</v>
      </c>
      <c r="M33" s="7">
        <f t="shared" si="4"/>
        <v>0</v>
      </c>
      <c r="N33" s="1">
        <v>3</v>
      </c>
      <c r="O33" s="7">
        <f t="shared" si="5"/>
        <v>0.9667595830043665</v>
      </c>
      <c r="P33" s="5">
        <v>0</v>
      </c>
    </row>
    <row r="34" spans="1:16" ht="15">
      <c r="A34" s="2" t="s">
        <v>78</v>
      </c>
      <c r="B34" s="1">
        <v>18</v>
      </c>
      <c r="C34" s="17">
        <f t="shared" si="0"/>
        <v>0.7728774959112633</v>
      </c>
      <c r="D34" s="1">
        <v>19</v>
      </c>
      <c r="E34" s="17">
        <f t="shared" si="1"/>
        <v>0.815318723107892</v>
      </c>
      <c r="F34" s="5">
        <f>-E34/C34</f>
        <v>-1.054913265583685</v>
      </c>
      <c r="G34" s="1">
        <v>0</v>
      </c>
      <c r="H34" s="17">
        <f t="shared" si="2"/>
        <v>0</v>
      </c>
      <c r="I34" s="1">
        <v>3</v>
      </c>
      <c r="J34" s="17">
        <f t="shared" si="3"/>
        <v>0.8056632757194573</v>
      </c>
      <c r="K34" s="5">
        <v>0</v>
      </c>
      <c r="L34" s="1">
        <v>0</v>
      </c>
      <c r="M34" s="7">
        <f t="shared" si="4"/>
        <v>0</v>
      </c>
      <c r="N34" s="1">
        <v>3</v>
      </c>
      <c r="O34" s="7">
        <f t="shared" si="5"/>
        <v>0.9667595830043665</v>
      </c>
      <c r="P34" s="5">
        <v>0</v>
      </c>
    </row>
    <row r="35" spans="1:16" ht="15">
      <c r="A35" s="2" t="s">
        <v>79</v>
      </c>
      <c r="B35" s="1">
        <v>1</v>
      </c>
      <c r="C35" s="17">
        <f t="shared" si="0"/>
        <v>0.04293763866173685</v>
      </c>
      <c r="D35" s="1">
        <v>6</v>
      </c>
      <c r="E35" s="17">
        <f t="shared" si="1"/>
        <v>0.2574690704551238</v>
      </c>
      <c r="F35" s="5">
        <f>-E35/C35</f>
        <v>-5.9963490885809465</v>
      </c>
      <c r="G35" s="1">
        <v>0</v>
      </c>
      <c r="H35" s="17">
        <f t="shared" si="2"/>
        <v>0</v>
      </c>
      <c r="I35" s="1">
        <v>3</v>
      </c>
      <c r="J35" s="17">
        <f t="shared" si="3"/>
        <v>0.8056632757194573</v>
      </c>
      <c r="K35" s="5">
        <v>0</v>
      </c>
      <c r="L35" s="1">
        <v>0</v>
      </c>
      <c r="M35" s="7">
        <f t="shared" si="4"/>
        <v>0</v>
      </c>
      <c r="N35" s="1">
        <v>3</v>
      </c>
      <c r="O35" s="7">
        <f t="shared" si="5"/>
        <v>0.9667595830043665</v>
      </c>
      <c r="P35" s="5">
        <v>0</v>
      </c>
    </row>
    <row r="36" spans="1:16" ht="15">
      <c r="A36" s="2" t="s">
        <v>80</v>
      </c>
      <c r="B36" s="1">
        <v>7</v>
      </c>
      <c r="C36" s="17">
        <f t="shared" si="0"/>
        <v>0.300563470632158</v>
      </c>
      <c r="D36" s="1">
        <v>2</v>
      </c>
      <c r="E36" s="17">
        <f t="shared" si="1"/>
        <v>0.08582302348504126</v>
      </c>
      <c r="F36" s="5">
        <f>C36/E36</f>
        <v>3.5021309950067825</v>
      </c>
      <c r="G36" s="1">
        <v>0</v>
      </c>
      <c r="H36" s="17">
        <f t="shared" si="2"/>
        <v>0</v>
      </c>
      <c r="I36" s="1">
        <v>0</v>
      </c>
      <c r="J36" s="17">
        <f t="shared" si="3"/>
        <v>0</v>
      </c>
      <c r="K36" s="6">
        <v>0</v>
      </c>
      <c r="L36" s="1">
        <v>0</v>
      </c>
      <c r="M36" s="7">
        <f t="shared" si="4"/>
        <v>0</v>
      </c>
      <c r="N36" s="1">
        <v>0</v>
      </c>
      <c r="O36" s="7">
        <f t="shared" si="5"/>
        <v>0</v>
      </c>
      <c r="P36" s="6">
        <v>0</v>
      </c>
    </row>
    <row r="37" spans="1:16" ht="15">
      <c r="A37" s="2" t="s">
        <v>81</v>
      </c>
      <c r="B37" s="1">
        <v>7</v>
      </c>
      <c r="C37" s="17">
        <f t="shared" si="0"/>
        <v>0.300563470632158</v>
      </c>
      <c r="D37" s="1">
        <v>5</v>
      </c>
      <c r="E37" s="17">
        <f t="shared" si="1"/>
        <v>0.21455755871260315</v>
      </c>
      <c r="F37" s="5">
        <f>C37/E37</f>
        <v>1.400852398002713</v>
      </c>
      <c r="G37" s="1">
        <v>0</v>
      </c>
      <c r="H37" s="17">
        <f t="shared" si="2"/>
        <v>0</v>
      </c>
      <c r="I37" s="1">
        <v>0</v>
      </c>
      <c r="J37" s="17">
        <f t="shared" si="3"/>
        <v>0</v>
      </c>
      <c r="K37" s="5">
        <v>0</v>
      </c>
      <c r="L37" s="1">
        <v>0</v>
      </c>
      <c r="M37" s="7">
        <f t="shared" si="4"/>
        <v>0</v>
      </c>
      <c r="N37" s="1">
        <v>0</v>
      </c>
      <c r="O37" s="7">
        <f t="shared" si="5"/>
        <v>0</v>
      </c>
      <c r="P37" s="6">
        <v>0</v>
      </c>
    </row>
    <row r="38" spans="1:16" ht="15">
      <c r="A38" s="2" t="s">
        <v>123</v>
      </c>
      <c r="B38" s="1">
        <v>1</v>
      </c>
      <c r="C38" s="17">
        <f t="shared" si="0"/>
        <v>0.04293763866173685</v>
      </c>
      <c r="D38" s="1">
        <v>6</v>
      </c>
      <c r="E38" s="17">
        <f t="shared" si="1"/>
        <v>0.2574690704551238</v>
      </c>
      <c r="F38" s="5">
        <f>-E38/C38</f>
        <v>-5.9963490885809465</v>
      </c>
      <c r="G38" s="1">
        <v>0</v>
      </c>
      <c r="H38" s="17">
        <f t="shared" si="2"/>
        <v>0</v>
      </c>
      <c r="I38" s="1">
        <v>0</v>
      </c>
      <c r="J38" s="17">
        <f t="shared" si="3"/>
        <v>0</v>
      </c>
      <c r="K38" s="5">
        <v>0</v>
      </c>
      <c r="L38" s="1">
        <v>0</v>
      </c>
      <c r="M38" s="7">
        <f t="shared" si="4"/>
        <v>0</v>
      </c>
      <c r="N38" s="1">
        <v>0</v>
      </c>
      <c r="O38" s="7">
        <f t="shared" si="5"/>
        <v>0</v>
      </c>
      <c r="P38" s="6"/>
    </row>
    <row r="39" spans="1:16" ht="22.5">
      <c r="A39" s="9" t="s">
        <v>82</v>
      </c>
      <c r="B39" s="1">
        <v>2</v>
      </c>
      <c r="C39" s="17">
        <f t="shared" si="0"/>
        <v>0.0858752773234737</v>
      </c>
      <c r="D39" s="1">
        <v>0</v>
      </c>
      <c r="E39" s="17">
        <f t="shared" si="1"/>
        <v>0</v>
      </c>
      <c r="F39" s="5">
        <v>2</v>
      </c>
      <c r="G39" s="1">
        <v>0</v>
      </c>
      <c r="H39" s="17">
        <f t="shared" si="2"/>
        <v>0</v>
      </c>
      <c r="I39" s="1">
        <v>0</v>
      </c>
      <c r="J39" s="17">
        <f t="shared" si="3"/>
        <v>0</v>
      </c>
      <c r="K39" s="5">
        <v>0</v>
      </c>
      <c r="L39" s="1">
        <v>0</v>
      </c>
      <c r="M39" s="7">
        <f t="shared" si="4"/>
        <v>0</v>
      </c>
      <c r="N39" s="1">
        <v>0</v>
      </c>
      <c r="O39" s="7">
        <f t="shared" si="5"/>
        <v>0</v>
      </c>
      <c r="P39" s="6">
        <v>0</v>
      </c>
    </row>
    <row r="40" spans="1:16" ht="22.5">
      <c r="A40" s="15" t="s">
        <v>83</v>
      </c>
      <c r="B40" s="1">
        <v>10</v>
      </c>
      <c r="C40" s="17">
        <f t="shared" si="0"/>
        <v>0.42937638661736854</v>
      </c>
      <c r="D40" s="1">
        <v>23</v>
      </c>
      <c r="E40" s="17">
        <f t="shared" si="1"/>
        <v>0.9869647700779746</v>
      </c>
      <c r="F40" s="5">
        <f>-E40/C40</f>
        <v>-2.2986004839560294</v>
      </c>
      <c r="G40" s="1">
        <v>0</v>
      </c>
      <c r="H40" s="17">
        <f t="shared" si="2"/>
        <v>0</v>
      </c>
      <c r="I40" s="1">
        <v>0</v>
      </c>
      <c r="J40" s="17">
        <f t="shared" si="3"/>
        <v>0</v>
      </c>
      <c r="K40" s="5">
        <v>0</v>
      </c>
      <c r="L40" s="1">
        <v>0</v>
      </c>
      <c r="M40" s="7">
        <f t="shared" si="4"/>
        <v>0</v>
      </c>
      <c r="N40" s="1">
        <v>0</v>
      </c>
      <c r="O40" s="7">
        <f t="shared" si="5"/>
        <v>0</v>
      </c>
      <c r="P40" s="5">
        <v>0</v>
      </c>
    </row>
    <row r="41" spans="1:16" ht="22.5">
      <c r="A41" s="9" t="s">
        <v>84</v>
      </c>
      <c r="B41" s="1">
        <v>2</v>
      </c>
      <c r="C41" s="17">
        <f t="shared" si="0"/>
        <v>0.0858752773234737</v>
      </c>
      <c r="D41" s="1">
        <v>5</v>
      </c>
      <c r="E41" s="17">
        <f t="shared" si="1"/>
        <v>0.21455755871260315</v>
      </c>
      <c r="F41" s="5">
        <f>-E41/C41</f>
        <v>-2.4984787869087275</v>
      </c>
      <c r="G41" s="1">
        <v>0</v>
      </c>
      <c r="H41" s="17">
        <f t="shared" si="2"/>
        <v>0</v>
      </c>
      <c r="I41" s="1">
        <v>0</v>
      </c>
      <c r="J41" s="17">
        <f t="shared" si="3"/>
        <v>0</v>
      </c>
      <c r="K41" s="5">
        <v>0</v>
      </c>
      <c r="L41" s="1">
        <v>0</v>
      </c>
      <c r="M41" s="7">
        <f t="shared" si="4"/>
        <v>0</v>
      </c>
      <c r="N41" s="1">
        <v>0</v>
      </c>
      <c r="O41" s="7">
        <f t="shared" si="5"/>
        <v>0</v>
      </c>
      <c r="P41" s="5">
        <v>0</v>
      </c>
    </row>
    <row r="42" spans="1:16" ht="22.5">
      <c r="A42" s="9" t="s">
        <v>85</v>
      </c>
      <c r="B42" s="1">
        <v>8</v>
      </c>
      <c r="C42" s="17">
        <f t="shared" si="0"/>
        <v>0.3435011092938948</v>
      </c>
      <c r="D42" s="1">
        <v>18</v>
      </c>
      <c r="E42" s="17">
        <f t="shared" si="1"/>
        <v>0.7724072113653714</v>
      </c>
      <c r="F42" s="5">
        <f>-E42/C42</f>
        <v>-2.248630908217855</v>
      </c>
      <c r="G42" s="1">
        <v>0</v>
      </c>
      <c r="H42" s="17">
        <f t="shared" si="2"/>
        <v>0</v>
      </c>
      <c r="I42" s="1">
        <v>0</v>
      </c>
      <c r="J42" s="17">
        <f t="shared" si="3"/>
        <v>0</v>
      </c>
      <c r="K42" s="5">
        <v>0</v>
      </c>
      <c r="L42" s="1">
        <v>0</v>
      </c>
      <c r="M42" s="7">
        <f t="shared" si="4"/>
        <v>0</v>
      </c>
      <c r="N42" s="1">
        <v>0</v>
      </c>
      <c r="O42" s="7">
        <f t="shared" si="5"/>
        <v>0</v>
      </c>
      <c r="P42" s="5">
        <v>0</v>
      </c>
    </row>
    <row r="43" spans="1:16" ht="22.5">
      <c r="A43" s="9" t="s">
        <v>86</v>
      </c>
      <c r="B43" s="1">
        <v>0</v>
      </c>
      <c r="C43" s="17">
        <f t="shared" si="0"/>
        <v>0</v>
      </c>
      <c r="D43" s="1">
        <v>0</v>
      </c>
      <c r="E43" s="17">
        <f t="shared" si="1"/>
        <v>0</v>
      </c>
      <c r="F43" s="5">
        <v>0</v>
      </c>
      <c r="G43" s="1">
        <v>0</v>
      </c>
      <c r="H43" s="17">
        <f t="shared" si="2"/>
        <v>0</v>
      </c>
      <c r="I43" s="1">
        <v>0</v>
      </c>
      <c r="J43" s="17">
        <f t="shared" si="3"/>
        <v>0</v>
      </c>
      <c r="K43" s="6">
        <v>0</v>
      </c>
      <c r="L43" s="1">
        <v>0</v>
      </c>
      <c r="M43" s="7">
        <f t="shared" si="4"/>
        <v>0</v>
      </c>
      <c r="N43" s="1">
        <v>0</v>
      </c>
      <c r="O43" s="7">
        <f t="shared" si="5"/>
        <v>0</v>
      </c>
      <c r="P43" s="6">
        <v>0</v>
      </c>
    </row>
    <row r="44" spans="1:16" ht="15">
      <c r="A44" s="2" t="s">
        <v>87</v>
      </c>
      <c r="B44" s="1">
        <v>41</v>
      </c>
      <c r="C44" s="17">
        <f t="shared" si="0"/>
        <v>1.760443185131211</v>
      </c>
      <c r="D44" s="1">
        <v>44</v>
      </c>
      <c r="E44" s="17">
        <f t="shared" si="1"/>
        <v>1.8881065166709077</v>
      </c>
      <c r="F44" s="5">
        <f>-E44/C44</f>
        <v>-1.0725177231608196</v>
      </c>
      <c r="G44" s="1">
        <v>0</v>
      </c>
      <c r="H44" s="17">
        <f t="shared" si="2"/>
        <v>0</v>
      </c>
      <c r="I44" s="1">
        <v>0</v>
      </c>
      <c r="J44" s="17">
        <f t="shared" si="3"/>
        <v>0</v>
      </c>
      <c r="K44" s="5">
        <v>0</v>
      </c>
      <c r="L44" s="1">
        <v>0</v>
      </c>
      <c r="M44" s="7">
        <f t="shared" si="4"/>
        <v>0</v>
      </c>
      <c r="N44" s="1">
        <v>0</v>
      </c>
      <c r="O44" s="7">
        <f t="shared" si="5"/>
        <v>0</v>
      </c>
      <c r="P44" s="6">
        <v>0</v>
      </c>
    </row>
    <row r="45" spans="1:16" ht="15">
      <c r="A45" s="2" t="s">
        <v>88</v>
      </c>
      <c r="B45" s="1">
        <v>0</v>
      </c>
      <c r="C45" s="17">
        <f t="shared" si="0"/>
        <v>0</v>
      </c>
      <c r="D45" s="1">
        <v>0</v>
      </c>
      <c r="E45" s="17">
        <f t="shared" si="1"/>
        <v>0</v>
      </c>
      <c r="F45" s="6">
        <v>0</v>
      </c>
      <c r="G45" s="1">
        <v>0</v>
      </c>
      <c r="H45" s="17">
        <f t="shared" si="2"/>
        <v>0</v>
      </c>
      <c r="I45" s="1">
        <v>0</v>
      </c>
      <c r="J45" s="17">
        <f t="shared" si="3"/>
        <v>0</v>
      </c>
      <c r="K45" s="6">
        <v>0</v>
      </c>
      <c r="L45" s="1">
        <v>0</v>
      </c>
      <c r="M45" s="7">
        <f t="shared" si="4"/>
        <v>0</v>
      </c>
      <c r="N45" s="1">
        <v>0</v>
      </c>
      <c r="O45" s="7">
        <f t="shared" si="5"/>
        <v>0</v>
      </c>
      <c r="P45" s="6">
        <v>0</v>
      </c>
    </row>
    <row r="46" spans="1:16" ht="15">
      <c r="A46" s="2" t="s">
        <v>11</v>
      </c>
      <c r="B46" s="1">
        <v>0</v>
      </c>
      <c r="C46" s="17">
        <f t="shared" si="0"/>
        <v>0</v>
      </c>
      <c r="D46" s="1">
        <v>0</v>
      </c>
      <c r="E46" s="17">
        <f t="shared" si="1"/>
        <v>0</v>
      </c>
      <c r="F46" s="6">
        <v>0</v>
      </c>
      <c r="G46" s="1">
        <v>0</v>
      </c>
      <c r="H46" s="17">
        <f t="shared" si="2"/>
        <v>0</v>
      </c>
      <c r="I46" s="1">
        <v>0</v>
      </c>
      <c r="J46" s="17">
        <f t="shared" si="3"/>
        <v>0</v>
      </c>
      <c r="K46" s="6">
        <v>0</v>
      </c>
      <c r="L46" s="1">
        <v>0</v>
      </c>
      <c r="M46" s="7">
        <f t="shared" si="4"/>
        <v>0</v>
      </c>
      <c r="N46" s="1">
        <v>0</v>
      </c>
      <c r="O46" s="7">
        <f t="shared" si="5"/>
        <v>0</v>
      </c>
      <c r="P46" s="6">
        <v>0</v>
      </c>
    </row>
    <row r="47" spans="1:16" ht="15">
      <c r="A47" s="2" t="s">
        <v>12</v>
      </c>
      <c r="B47" s="1">
        <v>8</v>
      </c>
      <c r="C47" s="17">
        <f t="shared" si="0"/>
        <v>0.3435011092938948</v>
      </c>
      <c r="D47" s="1">
        <v>6</v>
      </c>
      <c r="E47" s="17">
        <f t="shared" si="1"/>
        <v>0.2574690704551238</v>
      </c>
      <c r="F47" s="5">
        <f>C47/E47</f>
        <v>1.3341451409549645</v>
      </c>
      <c r="G47" s="1">
        <v>8</v>
      </c>
      <c r="H47" s="17">
        <f t="shared" si="2"/>
        <v>2.1280217909431394</v>
      </c>
      <c r="I47" s="1">
        <v>6</v>
      </c>
      <c r="J47" s="17">
        <f t="shared" si="3"/>
        <v>1.6113265514389146</v>
      </c>
      <c r="K47" s="5">
        <f>H47/J47</f>
        <v>1.320664510271252</v>
      </c>
      <c r="L47" s="1">
        <v>8</v>
      </c>
      <c r="M47" s="7">
        <f t="shared" si="4"/>
        <v>2.5253083243632277</v>
      </c>
      <c r="N47" s="1">
        <v>6</v>
      </c>
      <c r="O47" s="7">
        <f t="shared" si="5"/>
        <v>1.933519166008733</v>
      </c>
      <c r="P47" s="5">
        <f>M47/O47</f>
        <v>1.3060684211246252</v>
      </c>
    </row>
    <row r="48" spans="1:16" ht="22.5">
      <c r="A48" s="9" t="s">
        <v>108</v>
      </c>
      <c r="B48" s="1">
        <v>0</v>
      </c>
      <c r="C48" s="17">
        <f t="shared" si="0"/>
        <v>0</v>
      </c>
      <c r="D48" s="1">
        <v>1</v>
      </c>
      <c r="E48" s="17">
        <f t="shared" si="1"/>
        <v>0.04291151174252063</v>
      </c>
      <c r="F48" s="5">
        <v>0</v>
      </c>
      <c r="G48" s="1">
        <v>0</v>
      </c>
      <c r="H48" s="17">
        <f t="shared" si="2"/>
        <v>0</v>
      </c>
      <c r="I48" s="1">
        <v>1</v>
      </c>
      <c r="J48" s="17">
        <f t="shared" si="3"/>
        <v>0.2685544252398191</v>
      </c>
      <c r="K48" s="5">
        <v>0</v>
      </c>
      <c r="L48" s="1">
        <v>0</v>
      </c>
      <c r="M48" s="7">
        <f t="shared" si="4"/>
        <v>0</v>
      </c>
      <c r="N48" s="1">
        <v>1</v>
      </c>
      <c r="O48" s="7">
        <f t="shared" si="5"/>
        <v>0.32225319433478883</v>
      </c>
      <c r="P48" s="5">
        <v>0</v>
      </c>
    </row>
    <row r="49" spans="1:16" ht="15">
      <c r="A49" s="2" t="s">
        <v>13</v>
      </c>
      <c r="B49" s="1">
        <v>51</v>
      </c>
      <c r="C49" s="17">
        <f t="shared" si="0"/>
        <v>2.1898195717485796</v>
      </c>
      <c r="D49" s="1">
        <v>57</v>
      </c>
      <c r="E49" s="17">
        <f t="shared" si="1"/>
        <v>2.4459561693236758</v>
      </c>
      <c r="F49" s="5">
        <f>-E49/C49</f>
        <v>-1.1169669870886076</v>
      </c>
      <c r="G49" s="1">
        <v>50</v>
      </c>
      <c r="H49" s="17">
        <f t="shared" si="2"/>
        <v>13.30013619339462</v>
      </c>
      <c r="I49" s="1">
        <v>57</v>
      </c>
      <c r="J49" s="17">
        <f t="shared" si="3"/>
        <v>15.30760223866969</v>
      </c>
      <c r="K49" s="5">
        <f>-J49/H49</f>
        <v>-1.1509357510393057</v>
      </c>
      <c r="L49" s="1">
        <v>49</v>
      </c>
      <c r="M49" s="7">
        <f t="shared" si="4"/>
        <v>15.46751348672477</v>
      </c>
      <c r="N49" s="1">
        <v>57</v>
      </c>
      <c r="O49" s="7">
        <f t="shared" si="5"/>
        <v>18.368432077082964</v>
      </c>
      <c r="P49" s="5">
        <f>-O49/M49</f>
        <v>-1.1875491230602742</v>
      </c>
    </row>
    <row r="50" spans="1:16" ht="15">
      <c r="A50" s="2" t="s">
        <v>14</v>
      </c>
      <c r="B50" s="1">
        <v>1938</v>
      </c>
      <c r="C50" s="17">
        <f t="shared" si="0"/>
        <v>83.21314372644602</v>
      </c>
      <c r="D50" s="1">
        <v>1835</v>
      </c>
      <c r="E50" s="17">
        <f t="shared" si="1"/>
        <v>78.74262404752535</v>
      </c>
      <c r="F50" s="5">
        <f>C50/E50</f>
        <v>1.056773821459423</v>
      </c>
      <c r="G50" s="1">
        <v>1784</v>
      </c>
      <c r="H50" s="17">
        <f t="shared" si="2"/>
        <v>474.54885938032004</v>
      </c>
      <c r="I50" s="1">
        <v>1643</v>
      </c>
      <c r="J50" s="17">
        <f t="shared" si="3"/>
        <v>441.23492066902276</v>
      </c>
      <c r="K50" s="5">
        <f>H50/J50</f>
        <v>1.0755015914442696</v>
      </c>
      <c r="L50" s="1">
        <v>1681</v>
      </c>
      <c r="M50" s="7">
        <f t="shared" si="4"/>
        <v>530.6304116568232</v>
      </c>
      <c r="N50" s="1">
        <v>1563</v>
      </c>
      <c r="O50" s="7">
        <f t="shared" si="5"/>
        <v>503.68174274527496</v>
      </c>
      <c r="P50" s="5">
        <f>M50/O50</f>
        <v>1.0535033665597382</v>
      </c>
    </row>
    <row r="51" spans="1:16" ht="15">
      <c r="A51" s="2" t="s">
        <v>57</v>
      </c>
      <c r="B51" s="1">
        <v>0</v>
      </c>
      <c r="C51" s="17">
        <f t="shared" si="0"/>
        <v>0</v>
      </c>
      <c r="D51" s="1">
        <v>0</v>
      </c>
      <c r="E51" s="17">
        <f t="shared" si="1"/>
        <v>0</v>
      </c>
      <c r="F51" s="5">
        <v>0</v>
      </c>
      <c r="G51" s="1">
        <v>0</v>
      </c>
      <c r="H51" s="17">
        <f t="shared" si="2"/>
        <v>0</v>
      </c>
      <c r="I51" s="1">
        <v>0</v>
      </c>
      <c r="J51" s="17">
        <f t="shared" si="3"/>
        <v>0</v>
      </c>
      <c r="K51" s="5">
        <v>0</v>
      </c>
      <c r="L51" s="1">
        <v>0</v>
      </c>
      <c r="M51" s="7">
        <f t="shared" si="4"/>
        <v>0</v>
      </c>
      <c r="N51" s="1">
        <v>0</v>
      </c>
      <c r="O51" s="7">
        <f t="shared" si="5"/>
        <v>0</v>
      </c>
      <c r="P51" s="5">
        <v>0</v>
      </c>
    </row>
    <row r="52" spans="1:16" ht="15">
      <c r="A52" s="2" t="s">
        <v>15</v>
      </c>
      <c r="B52" s="1">
        <v>3</v>
      </c>
      <c r="C52" s="17">
        <f t="shared" si="0"/>
        <v>0.12881291598521055</v>
      </c>
      <c r="D52" s="1">
        <v>0</v>
      </c>
      <c r="E52" s="17">
        <f t="shared" si="1"/>
        <v>0</v>
      </c>
      <c r="F52" s="5">
        <v>3</v>
      </c>
      <c r="G52" s="1">
        <v>0</v>
      </c>
      <c r="H52" s="17">
        <f t="shared" si="2"/>
        <v>0</v>
      </c>
      <c r="I52" s="1">
        <v>0</v>
      </c>
      <c r="J52" s="17">
        <f t="shared" si="3"/>
        <v>0</v>
      </c>
      <c r="K52" s="5">
        <v>0</v>
      </c>
      <c r="L52" s="1">
        <v>0</v>
      </c>
      <c r="M52" s="7">
        <f t="shared" si="4"/>
        <v>0</v>
      </c>
      <c r="N52" s="1">
        <v>0</v>
      </c>
      <c r="O52" s="7">
        <f t="shared" si="5"/>
        <v>0</v>
      </c>
      <c r="P52" s="6">
        <v>0</v>
      </c>
    </row>
    <row r="53" spans="1:16" ht="15">
      <c r="A53" s="2" t="s">
        <v>89</v>
      </c>
      <c r="B53" s="1">
        <v>0</v>
      </c>
      <c r="C53" s="17">
        <f t="shared" si="0"/>
        <v>0</v>
      </c>
      <c r="D53" s="1">
        <v>0</v>
      </c>
      <c r="E53" s="17">
        <f t="shared" si="1"/>
        <v>0</v>
      </c>
      <c r="F53" s="5">
        <v>0</v>
      </c>
      <c r="G53" s="1">
        <v>0</v>
      </c>
      <c r="H53" s="17">
        <f t="shared" si="2"/>
        <v>0</v>
      </c>
      <c r="I53" s="1">
        <v>0</v>
      </c>
      <c r="J53" s="17">
        <f t="shared" si="3"/>
        <v>0</v>
      </c>
      <c r="K53" s="5">
        <v>0</v>
      </c>
      <c r="L53" s="1">
        <v>0</v>
      </c>
      <c r="M53" s="7">
        <f t="shared" si="4"/>
        <v>0</v>
      </c>
      <c r="N53" s="1">
        <v>0</v>
      </c>
      <c r="O53" s="7">
        <f t="shared" si="5"/>
        <v>0</v>
      </c>
      <c r="P53" s="5">
        <v>0</v>
      </c>
    </row>
    <row r="54" spans="1:16" ht="15">
      <c r="A54" s="2" t="s">
        <v>90</v>
      </c>
      <c r="B54" s="1">
        <v>4</v>
      </c>
      <c r="C54" s="17">
        <f t="shared" si="0"/>
        <v>0.1717505546469474</v>
      </c>
      <c r="D54" s="1">
        <v>1</v>
      </c>
      <c r="E54" s="17">
        <f t="shared" si="1"/>
        <v>0.04291151174252063</v>
      </c>
      <c r="F54" s="5">
        <f>C54/E54</f>
        <v>4.002435422864894</v>
      </c>
      <c r="G54" s="1">
        <v>2</v>
      </c>
      <c r="H54" s="17">
        <f t="shared" si="2"/>
        <v>0.5320054477357848</v>
      </c>
      <c r="I54" s="1">
        <v>1</v>
      </c>
      <c r="J54" s="17">
        <f t="shared" si="3"/>
        <v>0.2685544252398191</v>
      </c>
      <c r="K54" s="5">
        <f>H54/J54</f>
        <v>1.9809967654068779</v>
      </c>
      <c r="L54" s="1">
        <v>2</v>
      </c>
      <c r="M54" s="7">
        <f t="shared" si="4"/>
        <v>0.6313270810908069</v>
      </c>
      <c r="N54" s="1">
        <v>1</v>
      </c>
      <c r="O54" s="7">
        <f t="shared" si="5"/>
        <v>0.32225319433478883</v>
      </c>
      <c r="P54" s="5">
        <f>M54/O54</f>
        <v>1.9591026316869375</v>
      </c>
    </row>
    <row r="55" spans="1:16" ht="22.5">
      <c r="A55" s="10" t="s">
        <v>91</v>
      </c>
      <c r="B55" s="1">
        <v>3</v>
      </c>
      <c r="C55" s="17">
        <f t="shared" si="0"/>
        <v>0.12881291598521055</v>
      </c>
      <c r="D55" s="1">
        <v>1</v>
      </c>
      <c r="E55" s="17">
        <f t="shared" si="1"/>
        <v>0.04291151174252063</v>
      </c>
      <c r="F55" s="5">
        <f>C55/E55</f>
        <v>3.00182656714867</v>
      </c>
      <c r="G55" s="1">
        <v>2</v>
      </c>
      <c r="H55" s="17">
        <f t="shared" si="2"/>
        <v>0.5320054477357848</v>
      </c>
      <c r="I55" s="1">
        <v>1</v>
      </c>
      <c r="J55" s="17">
        <f t="shared" si="3"/>
        <v>0.2685544252398191</v>
      </c>
      <c r="K55" s="5">
        <f>H55/J55</f>
        <v>1.9809967654068779</v>
      </c>
      <c r="L55" s="1">
        <v>2</v>
      </c>
      <c r="M55" s="7">
        <f t="shared" si="4"/>
        <v>0.6313270810908069</v>
      </c>
      <c r="N55" s="1">
        <v>1</v>
      </c>
      <c r="O55" s="7">
        <f t="shared" si="5"/>
        <v>0.32225319433478883</v>
      </c>
      <c r="P55" s="5">
        <f>M55/O55</f>
        <v>1.9591026316869375</v>
      </c>
    </row>
    <row r="56" spans="1:16" ht="15">
      <c r="A56" s="2" t="s">
        <v>16</v>
      </c>
      <c r="B56" s="1">
        <v>0</v>
      </c>
      <c r="C56" s="17">
        <f t="shared" si="0"/>
        <v>0</v>
      </c>
      <c r="D56" s="1">
        <v>0</v>
      </c>
      <c r="E56" s="17">
        <f t="shared" si="1"/>
        <v>0</v>
      </c>
      <c r="F56" s="5">
        <v>0</v>
      </c>
      <c r="G56" s="1">
        <v>0</v>
      </c>
      <c r="H56" s="17">
        <f t="shared" si="2"/>
        <v>0</v>
      </c>
      <c r="I56" s="1">
        <v>0</v>
      </c>
      <c r="J56" s="17">
        <f t="shared" si="3"/>
        <v>0</v>
      </c>
      <c r="K56" s="6">
        <v>0</v>
      </c>
      <c r="L56" s="1">
        <v>0</v>
      </c>
      <c r="M56" s="7">
        <f t="shared" si="4"/>
        <v>0</v>
      </c>
      <c r="N56" s="1">
        <v>0</v>
      </c>
      <c r="O56" s="7">
        <f t="shared" si="5"/>
        <v>0</v>
      </c>
      <c r="P56" s="6">
        <v>0</v>
      </c>
    </row>
    <row r="57" spans="1:16" ht="15">
      <c r="A57" s="2" t="s">
        <v>17</v>
      </c>
      <c r="B57" s="1">
        <v>0</v>
      </c>
      <c r="C57" s="17">
        <f t="shared" si="0"/>
        <v>0</v>
      </c>
      <c r="D57" s="1">
        <v>0</v>
      </c>
      <c r="E57" s="17">
        <f t="shared" si="1"/>
        <v>0</v>
      </c>
      <c r="F57" s="6">
        <v>0</v>
      </c>
      <c r="G57" s="1">
        <v>0</v>
      </c>
      <c r="H57" s="17">
        <f t="shared" si="2"/>
        <v>0</v>
      </c>
      <c r="I57" s="1">
        <v>0</v>
      </c>
      <c r="J57" s="17">
        <f t="shared" si="3"/>
        <v>0</v>
      </c>
      <c r="K57" s="6">
        <v>0</v>
      </c>
      <c r="L57" s="1">
        <v>0</v>
      </c>
      <c r="M57" s="7">
        <f t="shared" si="4"/>
        <v>0</v>
      </c>
      <c r="N57" s="1">
        <v>0</v>
      </c>
      <c r="O57" s="7">
        <f t="shared" si="5"/>
        <v>0</v>
      </c>
      <c r="P57" s="6">
        <v>0</v>
      </c>
    </row>
    <row r="58" spans="1:16" ht="15">
      <c r="A58" s="2" t="s">
        <v>18</v>
      </c>
      <c r="B58" s="1">
        <v>0</v>
      </c>
      <c r="C58" s="17">
        <f t="shared" si="0"/>
        <v>0</v>
      </c>
      <c r="D58" s="1">
        <v>0</v>
      </c>
      <c r="E58" s="17">
        <f t="shared" si="1"/>
        <v>0</v>
      </c>
      <c r="F58" s="6">
        <v>0</v>
      </c>
      <c r="G58" s="1">
        <v>0</v>
      </c>
      <c r="H58" s="17">
        <f t="shared" si="2"/>
        <v>0</v>
      </c>
      <c r="I58" s="1">
        <v>0</v>
      </c>
      <c r="J58" s="17">
        <f t="shared" si="3"/>
        <v>0</v>
      </c>
      <c r="K58" s="6">
        <v>0</v>
      </c>
      <c r="L58" s="1">
        <v>0</v>
      </c>
      <c r="M58" s="7">
        <f t="shared" si="4"/>
        <v>0</v>
      </c>
      <c r="N58" s="1">
        <v>0</v>
      </c>
      <c r="O58" s="7">
        <f t="shared" si="5"/>
        <v>0</v>
      </c>
      <c r="P58" s="6">
        <v>0</v>
      </c>
    </row>
    <row r="59" spans="1:16" ht="15">
      <c r="A59" s="2" t="s">
        <v>19</v>
      </c>
      <c r="B59" s="1">
        <v>0</v>
      </c>
      <c r="C59" s="17">
        <f t="shared" si="0"/>
        <v>0</v>
      </c>
      <c r="D59" s="1">
        <v>0</v>
      </c>
      <c r="E59" s="17">
        <f t="shared" si="1"/>
        <v>0</v>
      </c>
      <c r="F59" s="5">
        <v>0</v>
      </c>
      <c r="G59" s="1">
        <v>0</v>
      </c>
      <c r="H59" s="17">
        <f t="shared" si="2"/>
        <v>0</v>
      </c>
      <c r="I59" s="1">
        <v>0</v>
      </c>
      <c r="J59" s="17">
        <f t="shared" si="3"/>
        <v>0</v>
      </c>
      <c r="K59" s="6">
        <v>0</v>
      </c>
      <c r="L59" s="1">
        <v>0</v>
      </c>
      <c r="M59" s="7">
        <f t="shared" si="4"/>
        <v>0</v>
      </c>
      <c r="N59" s="1">
        <v>0</v>
      </c>
      <c r="O59" s="7">
        <f t="shared" si="5"/>
        <v>0</v>
      </c>
      <c r="P59" s="6">
        <v>0</v>
      </c>
    </row>
    <row r="60" spans="1:16" ht="15">
      <c r="A60" s="2" t="s">
        <v>114</v>
      </c>
      <c r="B60" s="1">
        <v>0</v>
      </c>
      <c r="C60" s="17">
        <f t="shared" si="0"/>
        <v>0</v>
      </c>
      <c r="D60" s="1">
        <v>0</v>
      </c>
      <c r="E60" s="17">
        <f t="shared" si="1"/>
        <v>0</v>
      </c>
      <c r="F60" s="5">
        <v>0</v>
      </c>
      <c r="G60" s="1">
        <v>0</v>
      </c>
      <c r="H60" s="17">
        <f t="shared" si="2"/>
        <v>0</v>
      </c>
      <c r="I60" s="1">
        <v>0</v>
      </c>
      <c r="J60" s="17">
        <f t="shared" si="3"/>
        <v>0</v>
      </c>
      <c r="K60" s="5">
        <v>0</v>
      </c>
      <c r="L60" s="1">
        <v>0</v>
      </c>
      <c r="M60" s="7">
        <f t="shared" si="4"/>
        <v>0</v>
      </c>
      <c r="N60" s="1">
        <v>0</v>
      </c>
      <c r="O60" s="7">
        <f t="shared" si="5"/>
        <v>0</v>
      </c>
      <c r="P60" s="6">
        <v>0</v>
      </c>
    </row>
    <row r="61" spans="1:16" ht="15">
      <c r="A61" s="2" t="s">
        <v>92</v>
      </c>
      <c r="B61" s="1">
        <v>0</v>
      </c>
      <c r="C61" s="17">
        <f t="shared" si="0"/>
        <v>0</v>
      </c>
      <c r="D61" s="1">
        <v>0</v>
      </c>
      <c r="E61" s="17">
        <f t="shared" si="1"/>
        <v>0</v>
      </c>
      <c r="F61" s="5">
        <v>0</v>
      </c>
      <c r="G61" s="1">
        <v>0</v>
      </c>
      <c r="H61" s="17">
        <f t="shared" si="2"/>
        <v>0</v>
      </c>
      <c r="I61" s="1">
        <v>0</v>
      </c>
      <c r="J61" s="17">
        <f t="shared" si="3"/>
        <v>0</v>
      </c>
      <c r="K61" s="5">
        <v>0</v>
      </c>
      <c r="L61" s="1">
        <v>0</v>
      </c>
      <c r="M61" s="7">
        <f t="shared" si="4"/>
        <v>0</v>
      </c>
      <c r="N61" s="1">
        <v>0</v>
      </c>
      <c r="O61" s="7">
        <f t="shared" si="5"/>
        <v>0</v>
      </c>
      <c r="P61" s="6">
        <v>0</v>
      </c>
    </row>
    <row r="62" spans="1:16" ht="33.75">
      <c r="A62" s="9" t="s">
        <v>93</v>
      </c>
      <c r="B62" s="1">
        <v>0</v>
      </c>
      <c r="C62" s="17">
        <f t="shared" si="0"/>
        <v>0</v>
      </c>
      <c r="D62" s="1">
        <v>0</v>
      </c>
      <c r="E62" s="17">
        <f t="shared" si="1"/>
        <v>0</v>
      </c>
      <c r="F62" s="5">
        <v>0</v>
      </c>
      <c r="G62" s="1">
        <v>0</v>
      </c>
      <c r="H62" s="17">
        <f t="shared" si="2"/>
        <v>0</v>
      </c>
      <c r="I62" s="1">
        <v>0</v>
      </c>
      <c r="J62" s="17">
        <f t="shared" si="3"/>
        <v>0</v>
      </c>
      <c r="K62" s="6">
        <v>0</v>
      </c>
      <c r="L62" s="1">
        <v>0</v>
      </c>
      <c r="M62" s="7">
        <f t="shared" si="4"/>
        <v>0</v>
      </c>
      <c r="N62" s="1">
        <v>0</v>
      </c>
      <c r="O62" s="7">
        <f t="shared" si="5"/>
        <v>0</v>
      </c>
      <c r="P62" s="6">
        <v>0</v>
      </c>
    </row>
    <row r="63" spans="1:16" ht="15">
      <c r="A63" s="2" t="s">
        <v>94</v>
      </c>
      <c r="B63" s="1">
        <v>0</v>
      </c>
      <c r="C63" s="17">
        <f t="shared" si="0"/>
        <v>0</v>
      </c>
      <c r="D63" s="1">
        <v>0</v>
      </c>
      <c r="E63" s="17">
        <f t="shared" si="1"/>
        <v>0</v>
      </c>
      <c r="F63" s="6">
        <v>0</v>
      </c>
      <c r="G63" s="1">
        <v>0</v>
      </c>
      <c r="H63" s="17">
        <f t="shared" si="2"/>
        <v>0</v>
      </c>
      <c r="I63" s="1">
        <v>0</v>
      </c>
      <c r="J63" s="17">
        <f t="shared" si="3"/>
        <v>0</v>
      </c>
      <c r="K63" s="6">
        <v>0</v>
      </c>
      <c r="L63" s="1">
        <v>0</v>
      </c>
      <c r="M63" s="7">
        <f t="shared" si="4"/>
        <v>0</v>
      </c>
      <c r="N63" s="1">
        <v>0</v>
      </c>
      <c r="O63" s="7">
        <f t="shared" si="5"/>
        <v>0</v>
      </c>
      <c r="P63" s="6">
        <v>0</v>
      </c>
    </row>
    <row r="64" spans="1:16" ht="15">
      <c r="A64" s="2" t="s">
        <v>20</v>
      </c>
      <c r="B64" s="1">
        <v>0</v>
      </c>
      <c r="C64" s="17">
        <f t="shared" si="0"/>
        <v>0</v>
      </c>
      <c r="D64" s="1">
        <v>2</v>
      </c>
      <c r="E64" s="17">
        <f t="shared" si="1"/>
        <v>0.08582302348504126</v>
      </c>
      <c r="F64" s="5">
        <v>0</v>
      </c>
      <c r="G64" s="1">
        <v>0</v>
      </c>
      <c r="H64" s="17">
        <f t="shared" si="2"/>
        <v>0</v>
      </c>
      <c r="I64" s="1">
        <v>0</v>
      </c>
      <c r="J64" s="17">
        <f t="shared" si="3"/>
        <v>0</v>
      </c>
      <c r="K64" s="5">
        <v>0</v>
      </c>
      <c r="L64" s="1">
        <v>0</v>
      </c>
      <c r="M64" s="7">
        <f t="shared" si="4"/>
        <v>0</v>
      </c>
      <c r="N64" s="1">
        <v>0</v>
      </c>
      <c r="O64" s="7">
        <f t="shared" si="5"/>
        <v>0</v>
      </c>
      <c r="P64" s="5">
        <v>0</v>
      </c>
    </row>
    <row r="65" spans="1:16" ht="15">
      <c r="A65" s="2" t="s">
        <v>21</v>
      </c>
      <c r="B65" s="1">
        <v>0</v>
      </c>
      <c r="C65" s="17">
        <f t="shared" si="0"/>
        <v>0</v>
      </c>
      <c r="D65" s="1">
        <v>0</v>
      </c>
      <c r="E65" s="17">
        <f t="shared" si="1"/>
        <v>0</v>
      </c>
      <c r="F65" s="6">
        <v>0</v>
      </c>
      <c r="G65" s="1">
        <v>0</v>
      </c>
      <c r="H65" s="17">
        <f t="shared" si="2"/>
        <v>0</v>
      </c>
      <c r="I65" s="1">
        <v>0</v>
      </c>
      <c r="J65" s="17">
        <f t="shared" si="3"/>
        <v>0</v>
      </c>
      <c r="K65" s="6">
        <v>0</v>
      </c>
      <c r="L65" s="1">
        <v>0</v>
      </c>
      <c r="M65" s="7">
        <f t="shared" si="4"/>
        <v>0</v>
      </c>
      <c r="N65" s="1">
        <v>0</v>
      </c>
      <c r="O65" s="7">
        <f t="shared" si="5"/>
        <v>0</v>
      </c>
      <c r="P65" s="6">
        <v>0</v>
      </c>
    </row>
    <row r="66" spans="1:16" ht="15">
      <c r="A66" s="2" t="s">
        <v>22</v>
      </c>
      <c r="B66" s="1">
        <v>0</v>
      </c>
      <c r="C66" s="17">
        <f t="shared" si="0"/>
        <v>0</v>
      </c>
      <c r="D66" s="1">
        <v>1</v>
      </c>
      <c r="E66" s="17">
        <f t="shared" si="1"/>
        <v>0.04291151174252063</v>
      </c>
      <c r="F66" s="5">
        <v>0</v>
      </c>
      <c r="G66" s="1">
        <v>0</v>
      </c>
      <c r="H66" s="17">
        <f t="shared" si="2"/>
        <v>0</v>
      </c>
      <c r="I66" s="1">
        <v>0</v>
      </c>
      <c r="J66" s="17">
        <f t="shared" si="3"/>
        <v>0</v>
      </c>
      <c r="K66" s="6">
        <v>0</v>
      </c>
      <c r="L66" s="1">
        <v>0</v>
      </c>
      <c r="M66" s="7">
        <f t="shared" si="4"/>
        <v>0</v>
      </c>
      <c r="N66" s="1">
        <v>0</v>
      </c>
      <c r="O66" s="7">
        <f t="shared" si="5"/>
        <v>0</v>
      </c>
      <c r="P66" s="6">
        <v>0</v>
      </c>
    </row>
    <row r="67" spans="1:16" ht="15">
      <c r="A67" s="2" t="s">
        <v>23</v>
      </c>
      <c r="B67" s="1">
        <v>468</v>
      </c>
      <c r="C67" s="17">
        <f t="shared" si="0"/>
        <v>20.09481489369285</v>
      </c>
      <c r="D67" s="1">
        <v>408</v>
      </c>
      <c r="E67" s="17">
        <f t="shared" si="1"/>
        <v>17.50789679094842</v>
      </c>
      <c r="F67" s="5">
        <f>C67/E67</f>
        <v>1.1477572168509622</v>
      </c>
      <c r="G67" s="1">
        <v>99</v>
      </c>
      <c r="H67" s="17">
        <f t="shared" si="2"/>
        <v>26.334269662921347</v>
      </c>
      <c r="I67" s="1">
        <v>78</v>
      </c>
      <c r="J67" s="17">
        <f t="shared" si="3"/>
        <v>20.94724516870589</v>
      </c>
      <c r="K67" s="5">
        <f>H67/J67</f>
        <v>1.2571710242005185</v>
      </c>
      <c r="L67" s="1">
        <v>80</v>
      </c>
      <c r="M67" s="7">
        <f t="shared" si="4"/>
        <v>25.25308324363228</v>
      </c>
      <c r="N67" s="1">
        <v>61</v>
      </c>
      <c r="O67" s="7">
        <f t="shared" si="5"/>
        <v>19.65744485442212</v>
      </c>
      <c r="P67" s="5">
        <f>M67/O67</f>
        <v>1.2846574634012706</v>
      </c>
    </row>
    <row r="68" spans="1:16" ht="15">
      <c r="A68" s="2" t="s">
        <v>95</v>
      </c>
      <c r="B68" s="1">
        <v>14</v>
      </c>
      <c r="C68" s="17">
        <f t="shared" si="0"/>
        <v>0.601126941264316</v>
      </c>
      <c r="D68" s="1">
        <v>7</v>
      </c>
      <c r="E68" s="17">
        <f t="shared" si="1"/>
        <v>0.3003805821976444</v>
      </c>
      <c r="F68" s="5">
        <f>C68/E68</f>
        <v>2.001217711432447</v>
      </c>
      <c r="G68" s="1">
        <v>2</v>
      </c>
      <c r="H68" s="17">
        <f t="shared" si="2"/>
        <v>0.5320054477357848</v>
      </c>
      <c r="I68" s="1">
        <v>2</v>
      </c>
      <c r="J68" s="17">
        <f t="shared" si="3"/>
        <v>0.5371088504796382</v>
      </c>
      <c r="K68" s="5">
        <v>0</v>
      </c>
      <c r="L68" s="1">
        <v>2</v>
      </c>
      <c r="M68" s="7">
        <f t="shared" si="4"/>
        <v>0.6313270810908069</v>
      </c>
      <c r="N68" s="1">
        <v>2</v>
      </c>
      <c r="O68" s="7">
        <f t="shared" si="5"/>
        <v>0.6445063886695777</v>
      </c>
      <c r="P68" s="5">
        <v>0</v>
      </c>
    </row>
    <row r="69" spans="1:16" ht="15">
      <c r="A69" s="2" t="s">
        <v>24</v>
      </c>
      <c r="B69" s="1">
        <v>0</v>
      </c>
      <c r="C69" s="17">
        <f t="shared" si="0"/>
        <v>0</v>
      </c>
      <c r="D69" s="1">
        <v>0</v>
      </c>
      <c r="E69" s="17">
        <f t="shared" si="1"/>
        <v>0</v>
      </c>
      <c r="F69" s="5">
        <v>0</v>
      </c>
      <c r="G69" s="1">
        <v>0</v>
      </c>
      <c r="H69" s="17">
        <f t="shared" si="2"/>
        <v>0</v>
      </c>
      <c r="I69" s="1">
        <v>0</v>
      </c>
      <c r="J69" s="17">
        <f t="shared" si="3"/>
        <v>0</v>
      </c>
      <c r="K69" s="6">
        <v>0</v>
      </c>
      <c r="L69" s="1">
        <v>0</v>
      </c>
      <c r="M69" s="7">
        <f t="shared" si="4"/>
        <v>0</v>
      </c>
      <c r="N69" s="1">
        <v>0</v>
      </c>
      <c r="O69" s="7">
        <f t="shared" si="5"/>
        <v>0</v>
      </c>
      <c r="P69" s="6">
        <v>0</v>
      </c>
    </row>
    <row r="70" spans="1:16" ht="15">
      <c r="A70" s="2" t="s">
        <v>25</v>
      </c>
      <c r="B70" s="1">
        <v>0</v>
      </c>
      <c r="C70" s="17">
        <f aca="true" t="shared" si="6" ref="C70:C115">B70*100000/2328959</f>
        <v>0</v>
      </c>
      <c r="D70" s="1">
        <v>1</v>
      </c>
      <c r="E70" s="17">
        <f t="shared" si="1"/>
        <v>0.04291151174252063</v>
      </c>
      <c r="F70" s="5">
        <v>0</v>
      </c>
      <c r="G70" s="1">
        <v>0</v>
      </c>
      <c r="H70" s="17">
        <f aca="true" t="shared" si="7" ref="H70:H115">G70*100000/375936</f>
        <v>0</v>
      </c>
      <c r="I70" s="1">
        <v>0</v>
      </c>
      <c r="J70" s="17">
        <f t="shared" si="3"/>
        <v>0</v>
      </c>
      <c r="K70" s="6">
        <v>0</v>
      </c>
      <c r="L70" s="1">
        <v>0</v>
      </c>
      <c r="M70" s="7">
        <f aca="true" t="shared" si="8" ref="M70:M115">L70*100000/316793</f>
        <v>0</v>
      </c>
      <c r="N70" s="1">
        <v>0</v>
      </c>
      <c r="O70" s="7">
        <f t="shared" si="5"/>
        <v>0</v>
      </c>
      <c r="P70" s="6">
        <v>0</v>
      </c>
    </row>
    <row r="71" spans="1:16" ht="15">
      <c r="A71" s="2" t="s">
        <v>26</v>
      </c>
      <c r="B71" s="1">
        <v>0</v>
      </c>
      <c r="C71" s="17">
        <f t="shared" si="6"/>
        <v>0</v>
      </c>
      <c r="D71" s="1">
        <v>0</v>
      </c>
      <c r="E71" s="17">
        <f aca="true" t="shared" si="9" ref="E71:E115">D71*100000/2330377</f>
        <v>0</v>
      </c>
      <c r="F71" s="6">
        <v>0</v>
      </c>
      <c r="G71" s="1">
        <v>0</v>
      </c>
      <c r="H71" s="17">
        <f t="shared" si="7"/>
        <v>0</v>
      </c>
      <c r="I71" s="1">
        <v>0</v>
      </c>
      <c r="J71" s="17">
        <f aca="true" t="shared" si="10" ref="J71:J115">I71*100000/372364</f>
        <v>0</v>
      </c>
      <c r="K71" s="6">
        <v>0</v>
      </c>
      <c r="L71" s="1">
        <v>0</v>
      </c>
      <c r="M71" s="7">
        <f t="shared" si="8"/>
        <v>0</v>
      </c>
      <c r="N71" s="1">
        <v>0</v>
      </c>
      <c r="O71" s="7">
        <f aca="true" t="shared" si="11" ref="O71:O115">N71*100000/310315</f>
        <v>0</v>
      </c>
      <c r="P71" s="6">
        <v>0</v>
      </c>
    </row>
    <row r="72" spans="1:16" ht="15">
      <c r="A72" s="2" t="s">
        <v>27</v>
      </c>
      <c r="B72" s="1">
        <v>0</v>
      </c>
      <c r="C72" s="17">
        <f t="shared" si="6"/>
        <v>0</v>
      </c>
      <c r="D72" s="1">
        <v>1</v>
      </c>
      <c r="E72" s="17">
        <f t="shared" si="9"/>
        <v>0.04291151174252063</v>
      </c>
      <c r="F72" s="5">
        <v>0</v>
      </c>
      <c r="G72" s="1">
        <v>0</v>
      </c>
      <c r="H72" s="17">
        <f t="shared" si="7"/>
        <v>0</v>
      </c>
      <c r="I72" s="1">
        <v>0</v>
      </c>
      <c r="J72" s="17">
        <f t="shared" si="10"/>
        <v>0</v>
      </c>
      <c r="K72" s="6">
        <v>0</v>
      </c>
      <c r="L72" s="1">
        <v>0</v>
      </c>
      <c r="M72" s="7">
        <f t="shared" si="8"/>
        <v>0</v>
      </c>
      <c r="N72" s="1">
        <v>0</v>
      </c>
      <c r="O72" s="7">
        <f t="shared" si="11"/>
        <v>0</v>
      </c>
      <c r="P72" s="6">
        <v>0</v>
      </c>
    </row>
    <row r="73" spans="1:16" ht="15">
      <c r="A73" s="2" t="s">
        <v>28</v>
      </c>
      <c r="B73" s="1">
        <v>56</v>
      </c>
      <c r="C73" s="17">
        <f t="shared" si="6"/>
        <v>2.404507765057264</v>
      </c>
      <c r="D73" s="1">
        <v>87</v>
      </c>
      <c r="E73" s="17">
        <f t="shared" si="9"/>
        <v>3.733301521599295</v>
      </c>
      <c r="F73" s="5">
        <f>-E73/C73</f>
        <v>-1.5526261032932807</v>
      </c>
      <c r="G73" s="1">
        <v>38</v>
      </c>
      <c r="H73" s="17">
        <f t="shared" si="7"/>
        <v>10.108103506979912</v>
      </c>
      <c r="I73" s="1">
        <v>66</v>
      </c>
      <c r="J73" s="17">
        <f t="shared" si="10"/>
        <v>17.724592065828062</v>
      </c>
      <c r="K73" s="5">
        <f>-J73/H73</f>
        <v>-1.7535032218050364</v>
      </c>
      <c r="L73" s="1">
        <v>34</v>
      </c>
      <c r="M73" s="7">
        <f t="shared" si="8"/>
        <v>10.732560378543718</v>
      </c>
      <c r="N73" s="1">
        <v>63</v>
      </c>
      <c r="O73" s="7">
        <f t="shared" si="11"/>
        <v>20.301951243091697</v>
      </c>
      <c r="P73" s="5">
        <f>-O73/M73</f>
        <v>-1.8916223647508081</v>
      </c>
    </row>
    <row r="74" spans="1:16" ht="15">
      <c r="A74" s="2" t="s">
        <v>29</v>
      </c>
      <c r="B74" s="1">
        <v>0</v>
      </c>
      <c r="C74" s="17">
        <f t="shared" si="6"/>
        <v>0</v>
      </c>
      <c r="D74" s="1">
        <v>0</v>
      </c>
      <c r="E74" s="17">
        <f t="shared" si="9"/>
        <v>0</v>
      </c>
      <c r="F74" s="6">
        <v>0</v>
      </c>
      <c r="G74" s="1">
        <v>0</v>
      </c>
      <c r="H74" s="17">
        <f t="shared" si="7"/>
        <v>0</v>
      </c>
      <c r="I74" s="1">
        <v>0</v>
      </c>
      <c r="J74" s="17">
        <f t="shared" si="10"/>
        <v>0</v>
      </c>
      <c r="K74" s="6">
        <v>0</v>
      </c>
      <c r="L74" s="1">
        <v>0</v>
      </c>
      <c r="M74" s="7">
        <f t="shared" si="8"/>
        <v>0</v>
      </c>
      <c r="N74" s="1">
        <v>0</v>
      </c>
      <c r="O74" s="7">
        <f t="shared" si="11"/>
        <v>0</v>
      </c>
      <c r="P74" s="6">
        <v>0</v>
      </c>
    </row>
    <row r="75" spans="1:16" ht="15">
      <c r="A75" s="2" t="s">
        <v>30</v>
      </c>
      <c r="B75" s="1">
        <v>0</v>
      </c>
      <c r="C75" s="17">
        <f t="shared" si="6"/>
        <v>0</v>
      </c>
      <c r="D75" s="1">
        <v>3</v>
      </c>
      <c r="E75" s="17">
        <f t="shared" si="9"/>
        <v>0.1287345352275619</v>
      </c>
      <c r="F75" s="5">
        <v>0</v>
      </c>
      <c r="G75" s="1">
        <v>0</v>
      </c>
      <c r="H75" s="17">
        <f t="shared" si="7"/>
        <v>0</v>
      </c>
      <c r="I75" s="1">
        <v>0</v>
      </c>
      <c r="J75" s="17">
        <f t="shared" si="10"/>
        <v>0</v>
      </c>
      <c r="K75" s="6">
        <v>0</v>
      </c>
      <c r="L75" s="1">
        <v>0</v>
      </c>
      <c r="M75" s="7">
        <f t="shared" si="8"/>
        <v>0</v>
      </c>
      <c r="N75" s="1">
        <v>0</v>
      </c>
      <c r="O75" s="7">
        <f t="shared" si="11"/>
        <v>0</v>
      </c>
      <c r="P75" s="6">
        <v>0</v>
      </c>
    </row>
    <row r="76" spans="1:16" ht="15">
      <c r="A76" s="11" t="s">
        <v>96</v>
      </c>
      <c r="B76" s="1">
        <v>24</v>
      </c>
      <c r="C76" s="17">
        <f t="shared" si="6"/>
        <v>1.0305033278816844</v>
      </c>
      <c r="D76" s="1">
        <v>21</v>
      </c>
      <c r="E76" s="17">
        <f t="shared" si="9"/>
        <v>0.9011417465929332</v>
      </c>
      <c r="F76" s="5">
        <f>C76/E76</f>
        <v>1.1435529779613982</v>
      </c>
      <c r="G76" s="1">
        <v>19</v>
      </c>
      <c r="H76" s="17">
        <f t="shared" si="7"/>
        <v>5.054051753489956</v>
      </c>
      <c r="I76" s="1">
        <v>14</v>
      </c>
      <c r="J76" s="17">
        <f t="shared" si="10"/>
        <v>3.7597619533574673</v>
      </c>
      <c r="K76" s="5">
        <f>H76/J76</f>
        <v>1.3442478050975244</v>
      </c>
      <c r="L76" s="1">
        <v>16</v>
      </c>
      <c r="M76" s="7">
        <f t="shared" si="8"/>
        <v>5.050616648726455</v>
      </c>
      <c r="N76" s="1">
        <v>14</v>
      </c>
      <c r="O76" s="7">
        <f t="shared" si="11"/>
        <v>4.511544720687044</v>
      </c>
      <c r="P76" s="5">
        <f>M76/O76</f>
        <v>1.1194872181068214</v>
      </c>
    </row>
    <row r="77" spans="1:16" ht="33.75">
      <c r="A77" s="9" t="s">
        <v>97</v>
      </c>
      <c r="B77" s="1">
        <v>58</v>
      </c>
      <c r="C77" s="17">
        <f t="shared" si="6"/>
        <v>2.4903830423807376</v>
      </c>
      <c r="D77" s="1">
        <v>78</v>
      </c>
      <c r="E77" s="17">
        <f t="shared" si="9"/>
        <v>3.347097915916609</v>
      </c>
      <c r="F77" s="5">
        <f>-E77/C77</f>
        <v>-1.3440092784750395</v>
      </c>
      <c r="G77" s="1">
        <v>1</v>
      </c>
      <c r="H77" s="17">
        <f t="shared" si="7"/>
        <v>0.2660027238678924</v>
      </c>
      <c r="I77" s="1">
        <v>3</v>
      </c>
      <c r="J77" s="17">
        <f t="shared" si="10"/>
        <v>0.8056632757194573</v>
      </c>
      <c r="K77" s="5">
        <f>-J77/H77</f>
        <v>-3.028778292208699</v>
      </c>
      <c r="L77" s="1">
        <v>1</v>
      </c>
      <c r="M77" s="7">
        <f t="shared" si="8"/>
        <v>0.31566354054540346</v>
      </c>
      <c r="N77" s="1">
        <v>0</v>
      </c>
      <c r="O77" s="7">
        <f t="shared" si="11"/>
        <v>0</v>
      </c>
      <c r="P77" s="5">
        <v>1</v>
      </c>
    </row>
    <row r="78" spans="1:16" ht="15">
      <c r="A78" s="2" t="s">
        <v>98</v>
      </c>
      <c r="B78" s="1">
        <v>57</v>
      </c>
      <c r="C78" s="17">
        <f t="shared" si="6"/>
        <v>2.4474454037190005</v>
      </c>
      <c r="D78" s="1">
        <v>72</v>
      </c>
      <c r="E78" s="17">
        <f t="shared" si="9"/>
        <v>3.0896288454614855</v>
      </c>
      <c r="F78" s="5">
        <f>-E78/C78</f>
        <v>-1.2623892818065152</v>
      </c>
      <c r="G78" s="1">
        <v>1</v>
      </c>
      <c r="H78" s="17">
        <f t="shared" si="7"/>
        <v>0.2660027238678924</v>
      </c>
      <c r="I78" s="1">
        <v>2</v>
      </c>
      <c r="J78" s="17">
        <f t="shared" si="10"/>
        <v>0.5371088504796382</v>
      </c>
      <c r="K78" s="5">
        <f>-J78/H78</f>
        <v>-2.0191855281391327</v>
      </c>
      <c r="L78" s="1">
        <v>1</v>
      </c>
      <c r="M78" s="7">
        <f t="shared" si="8"/>
        <v>0.31566354054540346</v>
      </c>
      <c r="N78" s="1">
        <v>0</v>
      </c>
      <c r="O78" s="7">
        <f t="shared" si="11"/>
        <v>0</v>
      </c>
      <c r="P78" s="5">
        <v>1</v>
      </c>
    </row>
    <row r="79" spans="1:16" ht="22.5">
      <c r="A79" s="9" t="s">
        <v>109</v>
      </c>
      <c r="B79" s="1">
        <v>14</v>
      </c>
      <c r="C79" s="17">
        <f t="shared" si="6"/>
        <v>0.601126941264316</v>
      </c>
      <c r="D79" s="1">
        <v>32</v>
      </c>
      <c r="E79" s="17">
        <f t="shared" si="9"/>
        <v>1.37316837576066</v>
      </c>
      <c r="F79" s="5">
        <f>-E79/C79</f>
        <v>-2.2843234623165505</v>
      </c>
      <c r="G79" s="1">
        <v>0</v>
      </c>
      <c r="H79" s="17">
        <f t="shared" si="7"/>
        <v>0</v>
      </c>
      <c r="I79" s="1">
        <v>0</v>
      </c>
      <c r="J79" s="17">
        <f t="shared" si="10"/>
        <v>0</v>
      </c>
      <c r="K79" s="5">
        <v>0</v>
      </c>
      <c r="L79" s="1">
        <v>0</v>
      </c>
      <c r="M79" s="7">
        <f t="shared" si="8"/>
        <v>0</v>
      </c>
      <c r="N79" s="1">
        <v>0</v>
      </c>
      <c r="O79" s="7">
        <f t="shared" si="11"/>
        <v>0</v>
      </c>
      <c r="P79" s="6">
        <v>0</v>
      </c>
    </row>
    <row r="80" spans="1:16" ht="15">
      <c r="A80" s="2" t="s">
        <v>31</v>
      </c>
      <c r="B80" s="1">
        <v>24</v>
      </c>
      <c r="C80" s="17">
        <f t="shared" si="6"/>
        <v>1.0305033278816844</v>
      </c>
      <c r="D80" s="1">
        <v>30</v>
      </c>
      <c r="E80" s="17">
        <f t="shared" si="9"/>
        <v>1.2873453522756189</v>
      </c>
      <c r="F80" s="5">
        <f>-E80/C80</f>
        <v>-1.2492393934543637</v>
      </c>
      <c r="G80" s="1">
        <v>0</v>
      </c>
      <c r="H80" s="17">
        <f t="shared" si="7"/>
        <v>0</v>
      </c>
      <c r="I80" s="1">
        <v>1</v>
      </c>
      <c r="J80" s="17">
        <f t="shared" si="10"/>
        <v>0.2685544252398191</v>
      </c>
      <c r="K80" s="5">
        <v>0</v>
      </c>
      <c r="L80" s="1">
        <v>0</v>
      </c>
      <c r="M80" s="7">
        <f t="shared" si="8"/>
        <v>0</v>
      </c>
      <c r="N80" s="1">
        <v>1</v>
      </c>
      <c r="O80" s="7">
        <f t="shared" si="11"/>
        <v>0.32225319433478883</v>
      </c>
      <c r="P80" s="5">
        <v>0</v>
      </c>
    </row>
    <row r="81" spans="1:16" ht="15">
      <c r="A81" s="2" t="s">
        <v>99</v>
      </c>
      <c r="B81" s="1">
        <v>10</v>
      </c>
      <c r="C81" s="17">
        <f t="shared" si="6"/>
        <v>0.42937638661736854</v>
      </c>
      <c r="D81" s="1">
        <v>17</v>
      </c>
      <c r="E81" s="17">
        <f t="shared" si="9"/>
        <v>0.7294956996228508</v>
      </c>
      <c r="F81" s="5">
        <f>-E81/C81</f>
        <v>-1.6989655750979349</v>
      </c>
      <c r="G81" s="1">
        <v>0</v>
      </c>
      <c r="H81" s="17">
        <f t="shared" si="7"/>
        <v>0</v>
      </c>
      <c r="I81" s="1">
        <v>1</v>
      </c>
      <c r="J81" s="17">
        <f t="shared" si="10"/>
        <v>0.2685544252398191</v>
      </c>
      <c r="K81" s="5">
        <v>1</v>
      </c>
      <c r="L81" s="1">
        <v>0</v>
      </c>
      <c r="M81" s="7">
        <f t="shared" si="8"/>
        <v>0</v>
      </c>
      <c r="N81" s="1">
        <v>0</v>
      </c>
      <c r="O81" s="7">
        <f t="shared" si="11"/>
        <v>0</v>
      </c>
      <c r="P81" s="5">
        <v>0</v>
      </c>
    </row>
    <row r="82" spans="1:16" ht="45">
      <c r="A82" s="9" t="s">
        <v>115</v>
      </c>
      <c r="B82" s="1">
        <v>33</v>
      </c>
      <c r="C82" s="17">
        <f t="shared" si="6"/>
        <v>1.4169420758373161</v>
      </c>
      <c r="D82" s="1">
        <v>18</v>
      </c>
      <c r="E82" s="17">
        <f t="shared" si="9"/>
        <v>0.7724072113653714</v>
      </c>
      <c r="F82" s="5">
        <f>C82/E82</f>
        <v>1.8344495688130762</v>
      </c>
      <c r="G82" s="1">
        <v>0</v>
      </c>
      <c r="H82" s="17">
        <f t="shared" si="7"/>
        <v>0</v>
      </c>
      <c r="I82" s="1">
        <v>0</v>
      </c>
      <c r="J82" s="17">
        <f t="shared" si="10"/>
        <v>0</v>
      </c>
      <c r="K82" s="5">
        <v>0</v>
      </c>
      <c r="L82" s="1">
        <v>0</v>
      </c>
      <c r="M82" s="7">
        <f t="shared" si="8"/>
        <v>0</v>
      </c>
      <c r="N82" s="1">
        <v>0</v>
      </c>
      <c r="O82" s="7">
        <f t="shared" si="11"/>
        <v>0</v>
      </c>
      <c r="P82" s="6">
        <v>0</v>
      </c>
    </row>
    <row r="83" spans="1:16" ht="33.75">
      <c r="A83" s="9" t="s">
        <v>100</v>
      </c>
      <c r="B83" s="1">
        <v>27305</v>
      </c>
      <c r="C83" s="17">
        <f t="shared" si="6"/>
        <v>1172.4122236587248</v>
      </c>
      <c r="D83" s="1">
        <v>23563</v>
      </c>
      <c r="E83" s="17">
        <f t="shared" si="9"/>
        <v>1011.1239511890136</v>
      </c>
      <c r="F83" s="5">
        <f>C83/E83</f>
        <v>1.1595138482082705</v>
      </c>
      <c r="G83" s="1">
        <v>19988</v>
      </c>
      <c r="H83" s="17">
        <f t="shared" si="7"/>
        <v>5316.862444671434</v>
      </c>
      <c r="I83" s="1">
        <v>15996</v>
      </c>
      <c r="J83" s="17">
        <f t="shared" si="10"/>
        <v>4295.796586136146</v>
      </c>
      <c r="K83" s="5">
        <f>H83/J83</f>
        <v>1.2376895269740147</v>
      </c>
      <c r="L83" s="1">
        <v>18077</v>
      </c>
      <c r="M83" s="7">
        <f t="shared" si="8"/>
        <v>5706.249822439258</v>
      </c>
      <c r="N83" s="1">
        <v>14384</v>
      </c>
      <c r="O83" s="7">
        <f t="shared" si="11"/>
        <v>4635.289947311603</v>
      </c>
      <c r="P83" s="5">
        <f>M83/O83</f>
        <v>1.2310448509804215</v>
      </c>
    </row>
    <row r="84" spans="1:16" ht="22.5">
      <c r="A84" s="9" t="s">
        <v>101</v>
      </c>
      <c r="B84" s="1">
        <v>27277</v>
      </c>
      <c r="C84" s="17">
        <f t="shared" si="6"/>
        <v>1171.2099697761962</v>
      </c>
      <c r="D84" s="1">
        <v>23554</v>
      </c>
      <c r="E84" s="17">
        <f t="shared" si="9"/>
        <v>1010.7377475833309</v>
      </c>
      <c r="F84" s="5">
        <f>C84/E84</f>
        <v>1.1587674177367508</v>
      </c>
      <c r="G84" s="1">
        <v>19974</v>
      </c>
      <c r="H84" s="17">
        <f t="shared" si="7"/>
        <v>5313.138406537283</v>
      </c>
      <c r="I84" s="1">
        <v>15991</v>
      </c>
      <c r="J84" s="17">
        <f t="shared" si="10"/>
        <v>4294.453814009948</v>
      </c>
      <c r="K84" s="5">
        <f>H84/J84</f>
        <v>1.2372093487660865</v>
      </c>
      <c r="L84" s="1">
        <v>18063</v>
      </c>
      <c r="M84" s="7">
        <f t="shared" si="8"/>
        <v>5701.830532871622</v>
      </c>
      <c r="N84" s="1">
        <v>14379</v>
      </c>
      <c r="O84" s="7">
        <f t="shared" si="11"/>
        <v>4633.6786813399285</v>
      </c>
      <c r="P84" s="5">
        <f>M84/O84</f>
        <v>1.2305191889617202</v>
      </c>
    </row>
    <row r="85" spans="1:16" ht="15">
      <c r="A85" s="2" t="s">
        <v>32</v>
      </c>
      <c r="B85" s="1">
        <v>28</v>
      </c>
      <c r="C85" s="17">
        <f t="shared" si="6"/>
        <v>1.202253882528632</v>
      </c>
      <c r="D85" s="1">
        <v>9</v>
      </c>
      <c r="E85" s="17">
        <f t="shared" si="9"/>
        <v>0.3862036056826857</v>
      </c>
      <c r="F85" s="5">
        <f>C85/E85</f>
        <v>3.1130053288949173</v>
      </c>
      <c r="G85" s="1">
        <v>14</v>
      </c>
      <c r="H85" s="17">
        <f t="shared" si="7"/>
        <v>3.7240381341504936</v>
      </c>
      <c r="I85" s="1">
        <v>5</v>
      </c>
      <c r="J85" s="17">
        <f t="shared" si="10"/>
        <v>1.3427721261990955</v>
      </c>
      <c r="K85" s="5">
        <f>H85/J85</f>
        <v>2.773395471569629</v>
      </c>
      <c r="L85" s="1">
        <v>14</v>
      </c>
      <c r="M85" s="7">
        <f t="shared" si="8"/>
        <v>4.419289567635649</v>
      </c>
      <c r="N85" s="1">
        <v>5</v>
      </c>
      <c r="O85" s="7">
        <f t="shared" si="11"/>
        <v>1.6112659716739441</v>
      </c>
      <c r="P85" s="5">
        <f>M85/O85</f>
        <v>2.742743684361713</v>
      </c>
    </row>
    <row r="86" spans="1:16" ht="15">
      <c r="A86" s="2" t="s">
        <v>110</v>
      </c>
      <c r="B86" s="1">
        <v>653</v>
      </c>
      <c r="C86" s="17">
        <f t="shared" si="6"/>
        <v>28.038278046114165</v>
      </c>
      <c r="D86" s="1">
        <v>985</v>
      </c>
      <c r="E86" s="17">
        <f t="shared" si="9"/>
        <v>42.26783906638282</v>
      </c>
      <c r="F86" s="5">
        <f>-E86/C86</f>
        <v>-1.5075048117029688</v>
      </c>
      <c r="G86" s="1">
        <v>202</v>
      </c>
      <c r="H86" s="17">
        <f t="shared" si="7"/>
        <v>53.73255022131426</v>
      </c>
      <c r="I86" s="1">
        <v>425</v>
      </c>
      <c r="J86" s="17">
        <f t="shared" si="10"/>
        <v>114.13563072692313</v>
      </c>
      <c r="K86" s="5">
        <f>-J86/H86</f>
        <v>-2.1241431917305236</v>
      </c>
      <c r="L86" s="1">
        <v>197</v>
      </c>
      <c r="M86" s="7">
        <f t="shared" si="8"/>
        <v>62.185717487444485</v>
      </c>
      <c r="N86" s="1">
        <v>388</v>
      </c>
      <c r="O86" s="7">
        <f t="shared" si="11"/>
        <v>125.03423940189808</v>
      </c>
      <c r="P86" s="5">
        <f>-O86/M86</f>
        <v>-2.0106584671495176</v>
      </c>
    </row>
    <row r="87" spans="1:16" ht="15">
      <c r="A87" s="2" t="s">
        <v>111</v>
      </c>
      <c r="B87" s="1">
        <v>2</v>
      </c>
      <c r="C87" s="17">
        <f t="shared" si="6"/>
        <v>0.0858752773234737</v>
      </c>
      <c r="D87" s="1">
        <v>0</v>
      </c>
      <c r="E87" s="17">
        <f t="shared" si="9"/>
        <v>0</v>
      </c>
      <c r="F87" s="5">
        <v>2</v>
      </c>
      <c r="G87" s="1">
        <v>2</v>
      </c>
      <c r="H87" s="17">
        <f t="shared" si="7"/>
        <v>0.5320054477357848</v>
      </c>
      <c r="I87" s="1">
        <v>0</v>
      </c>
      <c r="J87" s="17">
        <f t="shared" si="10"/>
        <v>0</v>
      </c>
      <c r="K87" s="14">
        <v>2</v>
      </c>
      <c r="L87" s="1">
        <v>2</v>
      </c>
      <c r="M87" s="7">
        <f t="shared" si="8"/>
        <v>0.6313270810908069</v>
      </c>
      <c r="N87" s="1">
        <v>0</v>
      </c>
      <c r="O87" s="7">
        <f t="shared" si="11"/>
        <v>0</v>
      </c>
      <c r="P87" s="14">
        <v>2</v>
      </c>
    </row>
    <row r="88" spans="1:16" ht="15">
      <c r="A88" s="2" t="s">
        <v>112</v>
      </c>
      <c r="B88" s="1">
        <v>107</v>
      </c>
      <c r="C88" s="17">
        <f t="shared" si="6"/>
        <v>4.5943273368058435</v>
      </c>
      <c r="D88" s="1">
        <v>358</v>
      </c>
      <c r="E88" s="17">
        <f t="shared" si="9"/>
        <v>15.362321203822386</v>
      </c>
      <c r="F88" s="5">
        <f>-E88/C88</f>
        <v>-3.3437585260311193</v>
      </c>
      <c r="G88" s="1">
        <v>18</v>
      </c>
      <c r="H88" s="17">
        <f t="shared" si="7"/>
        <v>4.788049029622063</v>
      </c>
      <c r="I88" s="1">
        <v>149</v>
      </c>
      <c r="J88" s="17">
        <f t="shared" si="10"/>
        <v>40.01460936073305</v>
      </c>
      <c r="K88" s="5">
        <f>-J88/H88</f>
        <v>-8.3571845470203</v>
      </c>
      <c r="L88" s="1">
        <v>18</v>
      </c>
      <c r="M88" s="7">
        <f t="shared" si="8"/>
        <v>5.681943729817262</v>
      </c>
      <c r="N88" s="1">
        <v>131</v>
      </c>
      <c r="O88" s="7">
        <f t="shared" si="11"/>
        <v>42.21516845785734</v>
      </c>
      <c r="P88" s="5">
        <f>-O88/M88</f>
        <v>-7.429705478483333</v>
      </c>
    </row>
    <row r="89" spans="1:16" ht="22.5">
      <c r="A89" s="9" t="s">
        <v>113</v>
      </c>
      <c r="B89" s="1">
        <v>7</v>
      </c>
      <c r="C89" s="17">
        <f t="shared" si="6"/>
        <v>0.300563470632158</v>
      </c>
      <c r="D89" s="1">
        <v>45</v>
      </c>
      <c r="E89" s="17">
        <f t="shared" si="9"/>
        <v>1.9310180284134284</v>
      </c>
      <c r="F89" s="5">
        <f>-E89/C89</f>
        <v>-6.4246597377653</v>
      </c>
      <c r="G89" s="1">
        <v>2</v>
      </c>
      <c r="H89" s="17">
        <f t="shared" si="7"/>
        <v>0.5320054477357848</v>
      </c>
      <c r="I89" s="1">
        <v>13</v>
      </c>
      <c r="J89" s="17">
        <f t="shared" si="10"/>
        <v>3.4912075281176485</v>
      </c>
      <c r="K89" s="5">
        <f>-J89/H89</f>
        <v>-6.562352966452181</v>
      </c>
      <c r="L89" s="1">
        <v>2</v>
      </c>
      <c r="M89" s="7">
        <f t="shared" si="8"/>
        <v>0.6313270810908069</v>
      </c>
      <c r="N89" s="1">
        <v>12</v>
      </c>
      <c r="O89" s="7">
        <f t="shared" si="11"/>
        <v>3.867038332017466</v>
      </c>
      <c r="P89" s="5">
        <f>-O89/M89</f>
        <v>-6.125253371574045</v>
      </c>
    </row>
    <row r="90" spans="1:16" ht="15">
      <c r="A90" s="2" t="s">
        <v>102</v>
      </c>
      <c r="B90" s="1">
        <v>0</v>
      </c>
      <c r="C90" s="17">
        <f t="shared" si="6"/>
        <v>0</v>
      </c>
      <c r="D90" s="1">
        <v>0</v>
      </c>
      <c r="E90" s="17">
        <f t="shared" si="9"/>
        <v>0</v>
      </c>
      <c r="F90" s="13">
        <v>0</v>
      </c>
      <c r="G90" s="1">
        <v>0</v>
      </c>
      <c r="H90" s="17">
        <f t="shared" si="7"/>
        <v>0</v>
      </c>
      <c r="I90" s="1">
        <v>0</v>
      </c>
      <c r="J90" s="17">
        <f t="shared" si="10"/>
        <v>0</v>
      </c>
      <c r="K90" s="6">
        <v>0</v>
      </c>
      <c r="L90" s="1">
        <v>0</v>
      </c>
      <c r="M90" s="7">
        <f t="shared" si="8"/>
        <v>0</v>
      </c>
      <c r="N90" s="1">
        <v>0</v>
      </c>
      <c r="O90" s="7">
        <f t="shared" si="11"/>
        <v>0</v>
      </c>
      <c r="P90" s="6">
        <v>0</v>
      </c>
    </row>
    <row r="91" spans="1:16" ht="15">
      <c r="A91" s="2" t="s">
        <v>103</v>
      </c>
      <c r="B91" s="1">
        <v>7</v>
      </c>
      <c r="C91" s="17">
        <f t="shared" si="6"/>
        <v>0.300563470632158</v>
      </c>
      <c r="D91" s="1">
        <v>3</v>
      </c>
      <c r="E91" s="17">
        <f t="shared" si="9"/>
        <v>0.1287345352275619</v>
      </c>
      <c r="F91" s="5">
        <f>C91/E91</f>
        <v>2.334753996671188</v>
      </c>
      <c r="G91" s="1">
        <v>2</v>
      </c>
      <c r="H91" s="17">
        <f t="shared" si="7"/>
        <v>0.5320054477357848</v>
      </c>
      <c r="I91" s="1">
        <v>1</v>
      </c>
      <c r="J91" s="17">
        <f t="shared" si="10"/>
        <v>0.2685544252398191</v>
      </c>
      <c r="K91" s="5">
        <f>H91/J91</f>
        <v>1.9809967654068779</v>
      </c>
      <c r="L91" s="1">
        <v>2</v>
      </c>
      <c r="M91" s="7">
        <f t="shared" si="8"/>
        <v>0.6313270810908069</v>
      </c>
      <c r="N91" s="1">
        <v>1</v>
      </c>
      <c r="O91" s="7">
        <f t="shared" si="11"/>
        <v>0.32225319433478883</v>
      </c>
      <c r="P91" s="5">
        <f>M91/O91</f>
        <v>1.9591026316869375</v>
      </c>
    </row>
    <row r="92" spans="1:16" ht="15">
      <c r="A92" s="11" t="s">
        <v>33</v>
      </c>
      <c r="B92" s="1">
        <v>40</v>
      </c>
      <c r="C92" s="17">
        <f t="shared" si="6"/>
        <v>1.7175055464694742</v>
      </c>
      <c r="D92" s="1">
        <v>83</v>
      </c>
      <c r="E92" s="17">
        <f t="shared" si="9"/>
        <v>3.5616554746292124</v>
      </c>
      <c r="F92" s="5">
        <f>-E92/C92</f>
        <v>-2.0737373931342438</v>
      </c>
      <c r="G92" s="1">
        <v>38</v>
      </c>
      <c r="H92" s="17">
        <f t="shared" si="7"/>
        <v>10.108103506979912</v>
      </c>
      <c r="I92" s="1">
        <v>77</v>
      </c>
      <c r="J92" s="17">
        <f t="shared" si="10"/>
        <v>20.67869074346607</v>
      </c>
      <c r="K92" s="5">
        <f>-J92/H92</f>
        <v>-2.045753758772542</v>
      </c>
      <c r="L92" s="1">
        <v>35</v>
      </c>
      <c r="M92" s="7">
        <f t="shared" si="8"/>
        <v>11.048223919089121</v>
      </c>
      <c r="N92" s="1">
        <v>76</v>
      </c>
      <c r="O92" s="7">
        <f t="shared" si="11"/>
        <v>24.491242769443954</v>
      </c>
      <c r="P92" s="5">
        <f>-O92/M92</f>
        <v>-2.2167583630458454</v>
      </c>
    </row>
    <row r="93" spans="1:16" ht="15">
      <c r="A93" s="11" t="s">
        <v>34</v>
      </c>
      <c r="B93" s="1">
        <v>9</v>
      </c>
      <c r="C93" s="17">
        <f t="shared" si="6"/>
        <v>0.38643874795563166</v>
      </c>
      <c r="D93" s="1">
        <v>10</v>
      </c>
      <c r="E93" s="17">
        <f t="shared" si="9"/>
        <v>0.4291151174252063</v>
      </c>
      <c r="F93" s="5">
        <f>-E93/C93</f>
        <v>-1.110435016403879</v>
      </c>
      <c r="G93" s="1">
        <v>4</v>
      </c>
      <c r="H93" s="17">
        <f t="shared" si="7"/>
        <v>1.0640108954715697</v>
      </c>
      <c r="I93" s="1">
        <v>4</v>
      </c>
      <c r="J93" s="17">
        <f t="shared" si="10"/>
        <v>1.0742177009592764</v>
      </c>
      <c r="K93" s="5">
        <v>0</v>
      </c>
      <c r="L93" s="1">
        <v>3</v>
      </c>
      <c r="M93" s="7">
        <f t="shared" si="8"/>
        <v>0.9469906216362104</v>
      </c>
      <c r="N93" s="1">
        <v>4</v>
      </c>
      <c r="O93" s="7">
        <f t="shared" si="11"/>
        <v>1.2890127773391553</v>
      </c>
      <c r="P93" s="5">
        <f>-O93/M93</f>
        <v>-1.3611674159053435</v>
      </c>
    </row>
    <row r="94" spans="1:16" ht="15">
      <c r="A94" s="11" t="s">
        <v>35</v>
      </c>
      <c r="B94" s="1">
        <v>0</v>
      </c>
      <c r="C94" s="17">
        <f t="shared" si="6"/>
        <v>0</v>
      </c>
      <c r="D94" s="1">
        <v>0</v>
      </c>
      <c r="E94" s="17">
        <f t="shared" si="9"/>
        <v>0</v>
      </c>
      <c r="F94" s="12">
        <v>0</v>
      </c>
      <c r="G94" s="1">
        <v>0</v>
      </c>
      <c r="H94" s="17">
        <f t="shared" si="7"/>
        <v>0</v>
      </c>
      <c r="I94" s="1">
        <v>0</v>
      </c>
      <c r="J94" s="17">
        <f t="shared" si="10"/>
        <v>0</v>
      </c>
      <c r="K94" s="5">
        <v>0</v>
      </c>
      <c r="L94" s="1">
        <v>0</v>
      </c>
      <c r="M94" s="7">
        <f t="shared" si="8"/>
        <v>0</v>
      </c>
      <c r="N94" s="1">
        <v>0</v>
      </c>
      <c r="O94" s="7">
        <f t="shared" si="11"/>
        <v>0</v>
      </c>
      <c r="P94" s="5">
        <v>0</v>
      </c>
    </row>
    <row r="95" spans="1:16" ht="15">
      <c r="A95" s="2" t="s">
        <v>36</v>
      </c>
      <c r="B95" s="1">
        <v>0</v>
      </c>
      <c r="C95" s="17">
        <f t="shared" si="6"/>
        <v>0</v>
      </c>
      <c r="D95" s="1">
        <v>0</v>
      </c>
      <c r="E95" s="17">
        <f t="shared" si="9"/>
        <v>0</v>
      </c>
      <c r="F95" s="12">
        <v>0</v>
      </c>
      <c r="G95" s="1">
        <v>0</v>
      </c>
      <c r="H95" s="17">
        <f t="shared" si="7"/>
        <v>0</v>
      </c>
      <c r="I95" s="1">
        <v>0</v>
      </c>
      <c r="J95" s="17">
        <f t="shared" si="10"/>
        <v>0</v>
      </c>
      <c r="K95" s="5">
        <v>0</v>
      </c>
      <c r="L95" s="1">
        <v>0</v>
      </c>
      <c r="M95" s="7">
        <f t="shared" si="8"/>
        <v>0</v>
      </c>
      <c r="N95" s="1">
        <v>0</v>
      </c>
      <c r="O95" s="7">
        <f t="shared" si="11"/>
        <v>0</v>
      </c>
      <c r="P95" s="6">
        <v>0</v>
      </c>
    </row>
    <row r="96" spans="1:16" ht="15">
      <c r="A96" s="2" t="s">
        <v>37</v>
      </c>
      <c r="B96" s="1">
        <v>0</v>
      </c>
      <c r="C96" s="17">
        <f t="shared" si="6"/>
        <v>0</v>
      </c>
      <c r="D96" s="1">
        <v>0</v>
      </c>
      <c r="E96" s="17">
        <f t="shared" si="9"/>
        <v>0</v>
      </c>
      <c r="F96" s="12">
        <v>0</v>
      </c>
      <c r="G96" s="1">
        <v>0</v>
      </c>
      <c r="H96" s="17">
        <f t="shared" si="7"/>
        <v>0</v>
      </c>
      <c r="I96" s="1">
        <v>0</v>
      </c>
      <c r="J96" s="17">
        <f t="shared" si="10"/>
        <v>0</v>
      </c>
      <c r="K96" s="6">
        <v>0</v>
      </c>
      <c r="L96" s="1">
        <v>0</v>
      </c>
      <c r="M96" s="7">
        <f t="shared" si="8"/>
        <v>0</v>
      </c>
      <c r="N96" s="1">
        <v>0</v>
      </c>
      <c r="O96" s="7">
        <f t="shared" si="11"/>
        <v>0</v>
      </c>
      <c r="P96" s="6">
        <v>0</v>
      </c>
    </row>
    <row r="97" spans="1:16" ht="15">
      <c r="A97" s="2" t="s">
        <v>104</v>
      </c>
      <c r="B97" s="1">
        <v>0</v>
      </c>
      <c r="C97" s="17">
        <f t="shared" si="6"/>
        <v>0</v>
      </c>
      <c r="D97" s="1">
        <v>0</v>
      </c>
      <c r="E97" s="17">
        <f t="shared" si="9"/>
        <v>0</v>
      </c>
      <c r="F97" s="13">
        <v>0</v>
      </c>
      <c r="G97" s="1">
        <v>0</v>
      </c>
      <c r="H97" s="17">
        <f t="shared" si="7"/>
        <v>0</v>
      </c>
      <c r="I97" s="1">
        <v>0</v>
      </c>
      <c r="J97" s="17">
        <f t="shared" si="10"/>
        <v>0</v>
      </c>
      <c r="K97" s="6">
        <v>0</v>
      </c>
      <c r="L97" s="1">
        <v>0</v>
      </c>
      <c r="M97" s="7">
        <f t="shared" si="8"/>
        <v>0</v>
      </c>
      <c r="N97" s="1">
        <v>0</v>
      </c>
      <c r="O97" s="7">
        <f t="shared" si="11"/>
        <v>0</v>
      </c>
      <c r="P97" s="6">
        <v>0</v>
      </c>
    </row>
    <row r="98" spans="1:16" ht="15">
      <c r="A98" s="18" t="s">
        <v>38</v>
      </c>
      <c r="B98" s="1">
        <v>9</v>
      </c>
      <c r="C98" s="17">
        <f t="shared" si="6"/>
        <v>0.38643874795563166</v>
      </c>
      <c r="D98" s="1">
        <v>21</v>
      </c>
      <c r="E98" s="17">
        <f t="shared" si="9"/>
        <v>0.9011417465929332</v>
      </c>
      <c r="F98" s="5">
        <f>-E98/C98</f>
        <v>-2.331913534448146</v>
      </c>
      <c r="G98" s="1">
        <v>9</v>
      </c>
      <c r="H98" s="17">
        <f t="shared" si="7"/>
        <v>2.3940245148110315</v>
      </c>
      <c r="I98" s="1">
        <v>9</v>
      </c>
      <c r="J98" s="17">
        <f t="shared" si="10"/>
        <v>2.416989827158372</v>
      </c>
      <c r="K98" s="5">
        <v>0</v>
      </c>
      <c r="L98" s="1">
        <v>9</v>
      </c>
      <c r="M98" s="7">
        <f t="shared" si="8"/>
        <v>2.840971864908631</v>
      </c>
      <c r="N98" s="1">
        <v>9</v>
      </c>
      <c r="O98" s="7">
        <f t="shared" si="11"/>
        <v>2.9002787490130997</v>
      </c>
      <c r="P98" s="5">
        <v>0</v>
      </c>
    </row>
    <row r="99" spans="1:16" ht="15">
      <c r="A99" s="2" t="s">
        <v>39</v>
      </c>
      <c r="B99" s="1">
        <v>0</v>
      </c>
      <c r="C99" s="17">
        <f t="shared" si="6"/>
        <v>0</v>
      </c>
      <c r="D99" s="1">
        <v>0</v>
      </c>
      <c r="E99" s="17">
        <f t="shared" si="9"/>
        <v>0</v>
      </c>
      <c r="F99" s="13">
        <v>0</v>
      </c>
      <c r="G99" s="1">
        <v>0</v>
      </c>
      <c r="H99" s="17">
        <f t="shared" si="7"/>
        <v>0</v>
      </c>
      <c r="I99" s="1">
        <v>0</v>
      </c>
      <c r="J99" s="17">
        <f t="shared" si="10"/>
        <v>0</v>
      </c>
      <c r="K99" s="6">
        <v>0</v>
      </c>
      <c r="L99" s="1">
        <v>0</v>
      </c>
      <c r="M99" s="7">
        <f t="shared" si="8"/>
        <v>0</v>
      </c>
      <c r="N99" s="1">
        <v>0</v>
      </c>
      <c r="O99" s="7">
        <f t="shared" si="11"/>
        <v>0</v>
      </c>
      <c r="P99" s="6">
        <v>0</v>
      </c>
    </row>
    <row r="100" spans="1:16" ht="15">
      <c r="A100" s="2" t="s">
        <v>40</v>
      </c>
      <c r="B100" s="1">
        <v>0</v>
      </c>
      <c r="C100" s="17">
        <f t="shared" si="6"/>
        <v>0</v>
      </c>
      <c r="D100" s="1">
        <v>0</v>
      </c>
      <c r="E100" s="17">
        <f t="shared" si="9"/>
        <v>0</v>
      </c>
      <c r="F100" s="12">
        <v>0</v>
      </c>
      <c r="G100" s="1">
        <v>0</v>
      </c>
      <c r="H100" s="17">
        <f t="shared" si="7"/>
        <v>0</v>
      </c>
      <c r="I100" s="1">
        <v>0</v>
      </c>
      <c r="J100" s="17">
        <f t="shared" si="10"/>
        <v>0</v>
      </c>
      <c r="K100" s="6">
        <v>0</v>
      </c>
      <c r="L100" s="1">
        <v>0</v>
      </c>
      <c r="M100" s="7">
        <f t="shared" si="8"/>
        <v>0</v>
      </c>
      <c r="N100" s="1">
        <v>0</v>
      </c>
      <c r="O100" s="7">
        <f t="shared" si="11"/>
        <v>0</v>
      </c>
      <c r="P100" s="6">
        <v>0</v>
      </c>
    </row>
    <row r="101" spans="1:16" ht="15">
      <c r="A101" s="2" t="s">
        <v>41</v>
      </c>
      <c r="B101" s="1">
        <v>0</v>
      </c>
      <c r="C101" s="17">
        <f t="shared" si="6"/>
        <v>0</v>
      </c>
      <c r="D101" s="1">
        <v>0</v>
      </c>
      <c r="E101" s="17">
        <f t="shared" si="9"/>
        <v>0</v>
      </c>
      <c r="F101" s="13">
        <v>0</v>
      </c>
      <c r="G101" s="1">
        <v>0</v>
      </c>
      <c r="H101" s="17">
        <f t="shared" si="7"/>
        <v>0</v>
      </c>
      <c r="I101" s="1">
        <v>0</v>
      </c>
      <c r="J101" s="17">
        <f t="shared" si="10"/>
        <v>0</v>
      </c>
      <c r="K101" s="6">
        <v>0</v>
      </c>
      <c r="L101" s="1">
        <v>0</v>
      </c>
      <c r="M101" s="7">
        <f t="shared" si="8"/>
        <v>0</v>
      </c>
      <c r="N101" s="1">
        <v>0</v>
      </c>
      <c r="O101" s="7">
        <f t="shared" si="11"/>
        <v>0</v>
      </c>
      <c r="P101" s="6">
        <v>0</v>
      </c>
    </row>
    <row r="102" spans="1:16" ht="15">
      <c r="A102" s="2" t="s">
        <v>105</v>
      </c>
      <c r="B102" s="1">
        <v>0</v>
      </c>
      <c r="C102" s="17">
        <f t="shared" si="6"/>
        <v>0</v>
      </c>
      <c r="D102" s="1">
        <v>0</v>
      </c>
      <c r="E102" s="17">
        <f t="shared" si="9"/>
        <v>0</v>
      </c>
      <c r="F102" s="13">
        <v>0</v>
      </c>
      <c r="G102" s="1">
        <v>0</v>
      </c>
      <c r="H102" s="17">
        <f t="shared" si="7"/>
        <v>0</v>
      </c>
      <c r="I102" s="1">
        <v>0</v>
      </c>
      <c r="J102" s="17">
        <f t="shared" si="10"/>
        <v>0</v>
      </c>
      <c r="K102" s="6">
        <v>0</v>
      </c>
      <c r="L102" s="1">
        <v>0</v>
      </c>
      <c r="M102" s="7">
        <f t="shared" si="8"/>
        <v>0</v>
      </c>
      <c r="N102" s="1">
        <v>0</v>
      </c>
      <c r="O102" s="7">
        <f t="shared" si="11"/>
        <v>0</v>
      </c>
      <c r="P102" s="6">
        <v>0</v>
      </c>
    </row>
    <row r="103" spans="1:16" ht="15">
      <c r="A103" s="2" t="s">
        <v>42</v>
      </c>
      <c r="B103" s="1">
        <v>3</v>
      </c>
      <c r="C103" s="17">
        <f t="shared" si="6"/>
        <v>0.12881291598521055</v>
      </c>
      <c r="D103" s="1">
        <v>5</v>
      </c>
      <c r="E103" s="17">
        <f t="shared" si="9"/>
        <v>0.21455755871260315</v>
      </c>
      <c r="F103" s="5">
        <f>-E103/C103</f>
        <v>-1.6656525246058185</v>
      </c>
      <c r="G103" s="1">
        <v>1</v>
      </c>
      <c r="H103" s="17">
        <f t="shared" si="7"/>
        <v>0.2660027238678924</v>
      </c>
      <c r="I103" s="1">
        <v>3</v>
      </c>
      <c r="J103" s="17">
        <f t="shared" si="10"/>
        <v>0.8056632757194573</v>
      </c>
      <c r="K103" s="5">
        <f>-J103/H103</f>
        <v>-3.028778292208699</v>
      </c>
      <c r="L103" s="1">
        <v>1</v>
      </c>
      <c r="M103" s="7">
        <f t="shared" si="8"/>
        <v>0.31566354054540346</v>
      </c>
      <c r="N103" s="1">
        <v>3</v>
      </c>
      <c r="O103" s="7">
        <f t="shared" si="11"/>
        <v>0.9667595830043665</v>
      </c>
      <c r="P103" s="5">
        <f>-O103/M103</f>
        <v>-3.0626266857870226</v>
      </c>
    </row>
    <row r="104" spans="1:16" ht="15">
      <c r="A104" s="2" t="s">
        <v>43</v>
      </c>
      <c r="B104" s="1">
        <v>0</v>
      </c>
      <c r="C104" s="17">
        <f t="shared" si="6"/>
        <v>0</v>
      </c>
      <c r="D104" s="1">
        <v>0</v>
      </c>
      <c r="E104" s="17">
        <f t="shared" si="9"/>
        <v>0</v>
      </c>
      <c r="F104" s="12">
        <v>0</v>
      </c>
      <c r="G104" s="1">
        <v>0</v>
      </c>
      <c r="H104" s="17">
        <f t="shared" si="7"/>
        <v>0</v>
      </c>
      <c r="I104" s="1">
        <v>0</v>
      </c>
      <c r="J104" s="17">
        <f t="shared" si="10"/>
        <v>0</v>
      </c>
      <c r="K104" s="6">
        <v>0</v>
      </c>
      <c r="L104" s="1">
        <v>0</v>
      </c>
      <c r="M104" s="7">
        <f t="shared" si="8"/>
        <v>0</v>
      </c>
      <c r="N104" s="1">
        <v>0</v>
      </c>
      <c r="O104" s="7">
        <f t="shared" si="11"/>
        <v>0</v>
      </c>
      <c r="P104" s="6">
        <v>0</v>
      </c>
    </row>
    <row r="105" spans="1:16" ht="15">
      <c r="A105" s="2" t="s">
        <v>44</v>
      </c>
      <c r="B105" s="1">
        <v>66</v>
      </c>
      <c r="C105" s="17">
        <f t="shared" si="6"/>
        <v>2.8338841516746323</v>
      </c>
      <c r="D105" s="1">
        <v>85</v>
      </c>
      <c r="E105" s="17">
        <f t="shared" si="9"/>
        <v>3.6474784981142534</v>
      </c>
      <c r="F105" s="5">
        <f>-E105/C105</f>
        <v>-1.2870951326499505</v>
      </c>
      <c r="G105" s="1">
        <v>66</v>
      </c>
      <c r="H105" s="17">
        <f t="shared" si="7"/>
        <v>17.5561797752809</v>
      </c>
      <c r="I105" s="1">
        <v>80</v>
      </c>
      <c r="J105" s="17">
        <f t="shared" si="10"/>
        <v>21.484354019185528</v>
      </c>
      <c r="K105" s="5">
        <f>-J105/H105</f>
        <v>-1.2237488049328076</v>
      </c>
      <c r="L105" s="1">
        <v>63</v>
      </c>
      <c r="M105" s="7">
        <f t="shared" si="8"/>
        <v>19.886803054360417</v>
      </c>
      <c r="N105" s="1">
        <v>77</v>
      </c>
      <c r="O105" s="7">
        <f t="shared" si="11"/>
        <v>24.813495963778742</v>
      </c>
      <c r="P105" s="5">
        <f>-O105/M105</f>
        <v>-1.2477367979132317</v>
      </c>
    </row>
    <row r="106" spans="1:16" ht="15">
      <c r="A106" s="2" t="s">
        <v>45</v>
      </c>
      <c r="B106" s="1">
        <v>0</v>
      </c>
      <c r="C106" s="17">
        <f t="shared" si="6"/>
        <v>0</v>
      </c>
      <c r="D106" s="1">
        <v>0</v>
      </c>
      <c r="E106" s="17">
        <f t="shared" si="9"/>
        <v>0</v>
      </c>
      <c r="F106" s="13">
        <v>0</v>
      </c>
      <c r="G106" s="1">
        <v>0</v>
      </c>
      <c r="H106" s="17">
        <f t="shared" si="7"/>
        <v>0</v>
      </c>
      <c r="I106" s="1">
        <v>0</v>
      </c>
      <c r="J106" s="17">
        <f t="shared" si="10"/>
        <v>0</v>
      </c>
      <c r="K106" s="6">
        <v>0</v>
      </c>
      <c r="L106" s="1">
        <v>0</v>
      </c>
      <c r="M106" s="7">
        <f t="shared" si="8"/>
        <v>0</v>
      </c>
      <c r="N106" s="1">
        <v>0</v>
      </c>
      <c r="O106" s="7">
        <f t="shared" si="11"/>
        <v>0</v>
      </c>
      <c r="P106" s="6">
        <v>0</v>
      </c>
    </row>
    <row r="107" spans="1:16" ht="15">
      <c r="A107" s="2" t="s">
        <v>46</v>
      </c>
      <c r="B107" s="1">
        <v>1</v>
      </c>
      <c r="C107" s="17">
        <f t="shared" si="6"/>
        <v>0.04293763866173685</v>
      </c>
      <c r="D107" s="1">
        <v>1</v>
      </c>
      <c r="E107" s="17">
        <f t="shared" si="9"/>
        <v>0.04291151174252063</v>
      </c>
      <c r="F107" s="12">
        <v>0</v>
      </c>
      <c r="G107" s="1">
        <v>1</v>
      </c>
      <c r="H107" s="17">
        <f t="shared" si="7"/>
        <v>0.2660027238678924</v>
      </c>
      <c r="I107" s="1">
        <v>0</v>
      </c>
      <c r="J107" s="17">
        <f t="shared" si="10"/>
        <v>0</v>
      </c>
      <c r="K107" s="5">
        <v>1</v>
      </c>
      <c r="L107" s="1">
        <v>1</v>
      </c>
      <c r="M107" s="7">
        <f t="shared" si="8"/>
        <v>0.31566354054540346</v>
      </c>
      <c r="N107" s="1">
        <v>0</v>
      </c>
      <c r="O107" s="7">
        <f t="shared" si="11"/>
        <v>0</v>
      </c>
      <c r="P107" s="5">
        <v>1</v>
      </c>
    </row>
    <row r="108" spans="1:16" ht="15">
      <c r="A108" s="2" t="s">
        <v>47</v>
      </c>
      <c r="B108" s="1">
        <v>0</v>
      </c>
      <c r="C108" s="17">
        <f t="shared" si="6"/>
        <v>0</v>
      </c>
      <c r="D108" s="1">
        <v>0</v>
      </c>
      <c r="E108" s="17">
        <f t="shared" si="9"/>
        <v>0</v>
      </c>
      <c r="F108" s="12">
        <v>0</v>
      </c>
      <c r="G108" s="1">
        <v>0</v>
      </c>
      <c r="H108" s="17">
        <f t="shared" si="7"/>
        <v>0</v>
      </c>
      <c r="I108" s="1">
        <v>0</v>
      </c>
      <c r="J108" s="17">
        <f t="shared" si="10"/>
        <v>0</v>
      </c>
      <c r="K108" s="6">
        <v>0</v>
      </c>
      <c r="L108" s="1">
        <v>0</v>
      </c>
      <c r="M108" s="7">
        <f t="shared" si="8"/>
        <v>0</v>
      </c>
      <c r="N108" s="1">
        <v>0</v>
      </c>
      <c r="O108" s="7">
        <f t="shared" si="11"/>
        <v>0</v>
      </c>
      <c r="P108" s="6">
        <v>0</v>
      </c>
    </row>
    <row r="109" spans="1:16" ht="15">
      <c r="A109" s="2" t="s">
        <v>48</v>
      </c>
      <c r="B109" s="1">
        <v>0</v>
      </c>
      <c r="C109" s="17">
        <f t="shared" si="6"/>
        <v>0</v>
      </c>
      <c r="D109" s="1">
        <v>0</v>
      </c>
      <c r="E109" s="17">
        <f t="shared" si="9"/>
        <v>0</v>
      </c>
      <c r="F109" s="12">
        <v>0</v>
      </c>
      <c r="G109" s="1">
        <v>0</v>
      </c>
      <c r="H109" s="17">
        <f t="shared" si="7"/>
        <v>0</v>
      </c>
      <c r="I109" s="1">
        <v>0</v>
      </c>
      <c r="J109" s="17">
        <f t="shared" si="10"/>
        <v>0</v>
      </c>
      <c r="K109" s="6">
        <v>0</v>
      </c>
      <c r="L109" s="1">
        <v>0</v>
      </c>
      <c r="M109" s="7">
        <f t="shared" si="8"/>
        <v>0</v>
      </c>
      <c r="N109" s="1">
        <v>0</v>
      </c>
      <c r="O109" s="7">
        <f t="shared" si="11"/>
        <v>0</v>
      </c>
      <c r="P109" s="6">
        <v>0</v>
      </c>
    </row>
    <row r="110" spans="1:16" ht="15">
      <c r="A110" s="2" t="s">
        <v>49</v>
      </c>
      <c r="B110" s="1">
        <v>0</v>
      </c>
      <c r="C110" s="17">
        <f t="shared" si="6"/>
        <v>0</v>
      </c>
      <c r="D110" s="1">
        <v>0</v>
      </c>
      <c r="E110" s="17">
        <f t="shared" si="9"/>
        <v>0</v>
      </c>
      <c r="F110" s="12">
        <v>0</v>
      </c>
      <c r="G110" s="1">
        <v>0</v>
      </c>
      <c r="H110" s="17">
        <f t="shared" si="7"/>
        <v>0</v>
      </c>
      <c r="I110" s="1">
        <v>0</v>
      </c>
      <c r="J110" s="17">
        <f t="shared" si="10"/>
        <v>0</v>
      </c>
      <c r="K110" s="5">
        <v>0</v>
      </c>
      <c r="L110" s="1">
        <v>0</v>
      </c>
      <c r="M110" s="7">
        <f t="shared" si="8"/>
        <v>0</v>
      </c>
      <c r="N110" s="1">
        <v>0</v>
      </c>
      <c r="O110" s="7">
        <f t="shared" si="11"/>
        <v>0</v>
      </c>
      <c r="P110" s="5">
        <v>0</v>
      </c>
    </row>
    <row r="111" spans="1:16" ht="15">
      <c r="A111" s="2" t="s">
        <v>50</v>
      </c>
      <c r="B111" s="1">
        <v>0</v>
      </c>
      <c r="C111" s="17">
        <f t="shared" si="6"/>
        <v>0</v>
      </c>
      <c r="D111" s="1">
        <v>0</v>
      </c>
      <c r="E111" s="17">
        <f t="shared" si="9"/>
        <v>0</v>
      </c>
      <c r="F111" s="12">
        <v>0</v>
      </c>
      <c r="G111" s="1">
        <v>0</v>
      </c>
      <c r="H111" s="17">
        <f t="shared" si="7"/>
        <v>0</v>
      </c>
      <c r="I111" s="1">
        <v>0</v>
      </c>
      <c r="J111" s="17">
        <f t="shared" si="10"/>
        <v>0</v>
      </c>
      <c r="K111" s="6">
        <v>0</v>
      </c>
      <c r="L111" s="1">
        <v>0</v>
      </c>
      <c r="M111" s="7">
        <f t="shared" si="8"/>
        <v>0</v>
      </c>
      <c r="N111" s="1">
        <v>0</v>
      </c>
      <c r="O111" s="7">
        <f t="shared" si="11"/>
        <v>0</v>
      </c>
      <c r="P111" s="6">
        <v>0</v>
      </c>
    </row>
    <row r="112" spans="1:16" ht="15">
      <c r="A112" s="2" t="s">
        <v>51</v>
      </c>
      <c r="B112" s="1">
        <v>1</v>
      </c>
      <c r="C112" s="17">
        <f t="shared" si="6"/>
        <v>0.04293763866173685</v>
      </c>
      <c r="D112" s="1">
        <v>0</v>
      </c>
      <c r="E112" s="17">
        <f t="shared" si="9"/>
        <v>0</v>
      </c>
      <c r="F112" s="13">
        <v>1</v>
      </c>
      <c r="G112" s="1">
        <v>0</v>
      </c>
      <c r="H112" s="17">
        <f t="shared" si="7"/>
        <v>0</v>
      </c>
      <c r="I112" s="1">
        <v>0</v>
      </c>
      <c r="J112" s="17">
        <f t="shared" si="10"/>
        <v>0</v>
      </c>
      <c r="K112" s="6">
        <v>0</v>
      </c>
      <c r="L112" s="1">
        <v>0</v>
      </c>
      <c r="M112" s="7">
        <f t="shared" si="8"/>
        <v>0</v>
      </c>
      <c r="N112" s="1">
        <v>0</v>
      </c>
      <c r="O112" s="7">
        <f t="shared" si="11"/>
        <v>0</v>
      </c>
      <c r="P112" s="6">
        <v>0</v>
      </c>
    </row>
    <row r="113" spans="1:16" ht="15">
      <c r="A113" s="2" t="s">
        <v>52</v>
      </c>
      <c r="B113" s="1">
        <v>0</v>
      </c>
      <c r="C113" s="17">
        <f t="shared" si="6"/>
        <v>0</v>
      </c>
      <c r="D113" s="1">
        <v>0</v>
      </c>
      <c r="E113" s="17">
        <f t="shared" si="9"/>
        <v>0</v>
      </c>
      <c r="F113" s="12">
        <v>0</v>
      </c>
      <c r="G113" s="1">
        <v>0</v>
      </c>
      <c r="H113" s="17">
        <f t="shared" si="7"/>
        <v>0</v>
      </c>
      <c r="I113" s="1">
        <v>0</v>
      </c>
      <c r="J113" s="17">
        <f t="shared" si="10"/>
        <v>0</v>
      </c>
      <c r="K113" s="5">
        <v>0</v>
      </c>
      <c r="L113" s="1">
        <v>0</v>
      </c>
      <c r="M113" s="7">
        <f t="shared" si="8"/>
        <v>0</v>
      </c>
      <c r="N113" s="1">
        <v>0</v>
      </c>
      <c r="O113" s="7">
        <f t="shared" si="11"/>
        <v>0</v>
      </c>
      <c r="P113" s="5">
        <v>0</v>
      </c>
    </row>
    <row r="114" spans="1:16" ht="15">
      <c r="A114" s="2" t="s">
        <v>53</v>
      </c>
      <c r="B114" s="1">
        <v>0</v>
      </c>
      <c r="C114" s="17">
        <f t="shared" si="6"/>
        <v>0</v>
      </c>
      <c r="D114" s="1">
        <v>0</v>
      </c>
      <c r="E114" s="17">
        <f t="shared" si="9"/>
        <v>0</v>
      </c>
      <c r="F114" s="13">
        <v>0</v>
      </c>
      <c r="G114" s="1">
        <v>0</v>
      </c>
      <c r="H114" s="17">
        <f t="shared" si="7"/>
        <v>0</v>
      </c>
      <c r="I114" s="1">
        <v>0</v>
      </c>
      <c r="J114" s="17">
        <f t="shared" si="10"/>
        <v>0</v>
      </c>
      <c r="K114" s="6">
        <v>0</v>
      </c>
      <c r="L114" s="1">
        <v>0</v>
      </c>
      <c r="M114" s="7">
        <f t="shared" si="8"/>
        <v>0</v>
      </c>
      <c r="N114" s="1">
        <v>0</v>
      </c>
      <c r="O114" s="7">
        <f t="shared" si="11"/>
        <v>0</v>
      </c>
      <c r="P114" s="6">
        <v>0</v>
      </c>
    </row>
    <row r="115" spans="1:16" ht="15">
      <c r="A115" s="2" t="s">
        <v>106</v>
      </c>
      <c r="B115" s="1">
        <v>1</v>
      </c>
      <c r="C115" s="17">
        <f t="shared" si="6"/>
        <v>0.04293763866173685</v>
      </c>
      <c r="D115" s="1">
        <v>0</v>
      </c>
      <c r="E115" s="17">
        <f t="shared" si="9"/>
        <v>0</v>
      </c>
      <c r="F115" s="12">
        <v>1</v>
      </c>
      <c r="G115" s="1">
        <v>1</v>
      </c>
      <c r="H115" s="17">
        <f t="shared" si="7"/>
        <v>0.2660027238678924</v>
      </c>
      <c r="I115" s="1">
        <v>0</v>
      </c>
      <c r="J115" s="17">
        <f t="shared" si="10"/>
        <v>0</v>
      </c>
      <c r="K115" s="6">
        <v>1</v>
      </c>
      <c r="L115" s="1">
        <v>0</v>
      </c>
      <c r="M115" s="7">
        <f t="shared" si="8"/>
        <v>0</v>
      </c>
      <c r="N115" s="1">
        <v>0</v>
      </c>
      <c r="O115" s="7">
        <f t="shared" si="11"/>
        <v>0</v>
      </c>
      <c r="P115" s="6">
        <v>0</v>
      </c>
    </row>
    <row r="116" spans="3:13" ht="15">
      <c r="C116" s="8"/>
      <c r="E116" s="3"/>
      <c r="H116" s="8"/>
      <c r="J116" s="8"/>
      <c r="K116" s="4"/>
      <c r="M116" s="8"/>
    </row>
    <row r="117" spans="3:13" ht="15">
      <c r="C117" s="8"/>
      <c r="H117" s="8"/>
      <c r="J117" s="8"/>
      <c r="M117" s="8"/>
    </row>
    <row r="118" spans="10:13" ht="15">
      <c r="J118" s="8"/>
      <c r="M118" s="8"/>
    </row>
  </sheetData>
  <sheetProtection/>
  <mergeCells count="14">
    <mergeCell ref="P2:P4"/>
    <mergeCell ref="L3:M3"/>
    <mergeCell ref="N3:O3"/>
    <mergeCell ref="A1:H1"/>
    <mergeCell ref="G2:J2"/>
    <mergeCell ref="G3:H3"/>
    <mergeCell ref="I3:J3"/>
    <mergeCell ref="F2:F4"/>
    <mergeCell ref="B3:C3"/>
    <mergeCell ref="D3:E3"/>
    <mergeCell ref="B2:E2"/>
    <mergeCell ref="A2:A4"/>
    <mergeCell ref="K2:K4"/>
    <mergeCell ref="L2:O2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2015-02-06T08:12:57Z</cp:lastPrinted>
  <dcterms:created xsi:type="dcterms:W3CDTF">2010-12-01T10:49:57Z</dcterms:created>
  <dcterms:modified xsi:type="dcterms:W3CDTF">2015-02-12T05:37:20Z</dcterms:modified>
  <cp:category/>
  <cp:version/>
  <cp:contentType/>
  <cp:contentStatus/>
</cp:coreProperties>
</file>