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<sst xmlns="http://schemas.openxmlformats.org/spreadsheetml/2006/main" count="130" uniqueCount="123">
  <si>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</si>
  <si>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</si>
  <si>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</si>
  <si>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</si>
  <si>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</si>
  <si>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</si>
  <si>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</si>
  <si>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</si>
  <si>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</si>
  <si>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</si>
  <si>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</si>
  <si>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</si>
  <si>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</si>
  <si>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</si>
  <si>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</si>
  <si>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</si>
  <si>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</si>
  <si>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</si>
  <si>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</si>
  <si>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</si>
  <si>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</si>
  <si>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</si>
  <si>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</si>
  <si>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</si>
  <si>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</si>
  <si>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</si>
  <si>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</si>
  <si>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</si>
  <si>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</si>
  <si>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</si>
  <si>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</si>
  <si>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</si>
  <si>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</si>
  <si>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</si>
  <si>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</si>
  <si>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</si>
  <si>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</si>
  <si>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</si>
  <si>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</si>
  <si>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</si>
  <si>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</si>
  <si>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</si>
  <si>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</si>
  <si>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</si>
  <si>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</si>
  <si>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</si>
  <si>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</si>
  <si>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</si>
  <si>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</si>
  <si>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</si>
  <si>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</si>
  <si>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</si>
  <si>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</si>
  <si>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</si>
  <si>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</si>
  <si>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</si>
  <si>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</si>
  <si>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</si>
  <si>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</si>
  <si>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</si>
  <si>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</si>
  <si>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</si>
  <si>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</si>
  <si>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</si>
  <si>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</si>
  <si>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</si>
  <si>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</si>
  <si>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</si>
  <si>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</si>
  <si>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</si>
  <si>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</si>
  <si>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</si>
  <si>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</si>
  <si>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</si>
  <si>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</si>
  <si>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</si>
  <si>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</si>
  <si>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</si>
  <si>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</si>
  <si>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</si>
  <si>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</si>
  <si>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</si>
  <si>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</si>
  <si>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</si>
  <si>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</si>
  <si>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</si>
  <si>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</si>
  <si>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</si>
  <si>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</si>
  <si>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</si>
  <si>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</si>
  <si>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</si>
  <si>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</si>
  <si>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</si>
  <si>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</si>
  <si>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</si>
  <si>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</si>
  <si>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</si>
  <si>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</si>
  <si>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</si>
  <si>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</si>
  <si>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</si>
  <si>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</si>
  <si>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</si>
  <si>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</si>
  <si>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</si>
  <si>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</si>
  <si>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</si>
  <si>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</si>
  <si>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</si>
  <si>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</si>
  <si>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</si>
  <si>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</si>
  <si>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</si>
  <si>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</si>
  <si>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</si>
  <si>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Укусы клещами</t>
  </si>
  <si>
    <t>Дирофиляриоз</t>
  </si>
  <si>
    <t>1 -10   2013</t>
  </si>
  <si>
    <t>1-10    2012</t>
  </si>
  <si>
    <t>1 -10    2013</t>
  </si>
  <si>
    <t>1 -10    2012</t>
  </si>
  <si>
    <t>Инфекционная и паразитарная заболеваемость в Воронежской области за  январь - октябрь 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</si>
</sst>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pane xSplit="1" ySplit="4" topLeftCell="B7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" sqref="J5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6" width="8.1406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5" customHeight="1">
      <c r="A1" s="34" t="s">
        <v>122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customHeight="1">
      <c r="A2" s="32"/>
      <c r="B2" s="32" t="s">
        <v>1</v>
      </c>
      <c r="C2" s="32"/>
      <c r="D2" s="32"/>
      <c r="E2" s="32"/>
      <c r="F2" s="29" t="s">
        <v>55</v>
      </c>
      <c r="G2" s="32" t="s">
        <v>2</v>
      </c>
      <c r="H2" s="32"/>
      <c r="I2" s="32"/>
      <c r="J2" s="32"/>
      <c r="K2" s="29" t="s">
        <v>55</v>
      </c>
    </row>
    <row r="3" spans="1:11" ht="15">
      <c r="A3" s="32"/>
      <c r="B3" s="33" t="s">
        <v>118</v>
      </c>
      <c r="C3" s="32"/>
      <c r="D3" s="33" t="s">
        <v>119</v>
      </c>
      <c r="E3" s="32"/>
      <c r="F3" s="30"/>
      <c r="G3" s="33" t="s">
        <v>120</v>
      </c>
      <c r="H3" s="32"/>
      <c r="I3" s="33" t="s">
        <v>121</v>
      </c>
      <c r="J3" s="32"/>
      <c r="K3" s="30"/>
    </row>
    <row r="4" spans="1:11" ht="15">
      <c r="A4" s="32"/>
      <c r="B4" s="13" t="s">
        <v>53</v>
      </c>
      <c r="C4" s="13" t="s">
        <v>54</v>
      </c>
      <c r="D4" s="13" t="s">
        <v>53</v>
      </c>
      <c r="E4" s="13" t="s">
        <v>54</v>
      </c>
      <c r="F4" s="31"/>
      <c r="G4" s="13" t="s">
        <v>53</v>
      </c>
      <c r="H4" s="13" t="s">
        <v>54</v>
      </c>
      <c r="I4" s="13" t="s">
        <v>53</v>
      </c>
      <c r="J4" s="13" t="s">
        <v>54</v>
      </c>
      <c r="K4" s="31"/>
    </row>
    <row r="5" spans="1:11" ht="15">
      <c r="A5" s="14" t="s">
        <v>0</v>
      </c>
      <c r="B5" s="13">
        <v>282123</v>
      </c>
      <c r="C5" s="27">
        <f>B5*100000/2331506</f>
        <v>12100.462104751177</v>
      </c>
      <c r="D5" s="13">
        <v>241023</v>
      </c>
      <c r="E5" s="18">
        <f>D5*100000/2334809</f>
        <v>10323.028564649185</v>
      </c>
      <c r="F5" s="16">
        <f>C5/E5</f>
        <v>1.172181402867444</v>
      </c>
      <c r="G5" s="13">
        <v>169077</v>
      </c>
      <c r="H5" s="18">
        <f>G5*100000/303260</f>
        <v>55753.149112972365</v>
      </c>
      <c r="I5" s="13">
        <v>147204</v>
      </c>
      <c r="J5" s="18">
        <f>I5*100000/299065</f>
        <v>49221.4067176032</v>
      </c>
      <c r="K5" s="16">
        <f>H5/J5</f>
        <v>1.1327012540060786</v>
      </c>
    </row>
    <row r="6" spans="1:11" ht="22.5">
      <c r="A6" s="25" t="s">
        <v>57</v>
      </c>
      <c r="B6" s="13">
        <v>6354</v>
      </c>
      <c r="C6" s="27">
        <f aca="true" t="shared" si="0" ref="C6:C67">B6*100000/2331506</f>
        <v>272.5277138467583</v>
      </c>
      <c r="D6" s="13">
        <v>6641</v>
      </c>
      <c r="E6" s="18">
        <f aca="true" t="shared" si="1" ref="E6:E67">D6*100000/2334809</f>
        <v>284.43440127222397</v>
      </c>
      <c r="F6" s="16">
        <f>-E6/C6</f>
        <v>-1.0436898224309061</v>
      </c>
      <c r="G6" s="13">
        <v>4399</v>
      </c>
      <c r="H6" s="18">
        <f aca="true" t="shared" si="2" ref="H6:H67">G6*100000/303260</f>
        <v>1450.5704675855702</v>
      </c>
      <c r="I6" s="13">
        <v>4539</v>
      </c>
      <c r="J6" s="18">
        <f aca="true" t="shared" si="3" ref="J6:J67">I6*100000/299065</f>
        <v>1517.7302593081772</v>
      </c>
      <c r="K6" s="16">
        <f>-J6/H6</f>
        <v>-1.046298882559213</v>
      </c>
    </row>
    <row r="7" spans="1:11" ht="15">
      <c r="A7" s="14" t="s">
        <v>3</v>
      </c>
      <c r="B7" s="13">
        <v>647</v>
      </c>
      <c r="C7" s="27">
        <f t="shared" si="0"/>
        <v>27.75030388083925</v>
      </c>
      <c r="D7" s="13">
        <v>698</v>
      </c>
      <c r="E7" s="18">
        <f t="shared" si="1"/>
        <v>29.895379022438238</v>
      </c>
      <c r="F7" s="16">
        <f>-E7/C7</f>
        <v>-1.0772991586257943</v>
      </c>
      <c r="G7" s="13">
        <v>172</v>
      </c>
      <c r="H7" s="18">
        <f t="shared" si="2"/>
        <v>56.71700850755128</v>
      </c>
      <c r="I7" s="13">
        <v>262</v>
      </c>
      <c r="J7" s="18">
        <f t="shared" si="3"/>
        <v>87.60637319646231</v>
      </c>
      <c r="K7" s="16">
        <f>-J7/H7</f>
        <v>-1.5446226009046025</v>
      </c>
    </row>
    <row r="8" spans="1:11" ht="15">
      <c r="A8" s="14" t="s">
        <v>4</v>
      </c>
      <c r="B8" s="13">
        <v>67</v>
      </c>
      <c r="C8" s="27">
        <f t="shared" si="0"/>
        <v>2.873679072668052</v>
      </c>
      <c r="D8" s="13">
        <v>56</v>
      </c>
      <c r="E8" s="18">
        <f t="shared" si="1"/>
        <v>2.3984831307400305</v>
      </c>
      <c r="F8" s="16">
        <f>C8/E8</f>
        <v>1.1981235289244683</v>
      </c>
      <c r="G8" s="13">
        <v>26</v>
      </c>
      <c r="H8" s="18">
        <f t="shared" si="2"/>
        <v>8.573501286025193</v>
      </c>
      <c r="I8" s="13">
        <v>28</v>
      </c>
      <c r="J8" s="18">
        <f t="shared" si="3"/>
        <v>9.36251316603414</v>
      </c>
      <c r="K8" s="16">
        <f>-J8/H8</f>
        <v>-1.0920291318198128</v>
      </c>
    </row>
    <row r="9" spans="1:11" ht="15">
      <c r="A9" s="14" t="s">
        <v>5</v>
      </c>
      <c r="B9" s="13">
        <v>52</v>
      </c>
      <c r="C9" s="27">
        <f t="shared" si="0"/>
        <v>2.2303180862498317</v>
      </c>
      <c r="D9" s="13">
        <v>35</v>
      </c>
      <c r="E9" s="18">
        <f t="shared" si="1"/>
        <v>1.4990519567125191</v>
      </c>
      <c r="F9" s="16">
        <f>C9/E9</f>
        <v>1.4878190687539667</v>
      </c>
      <c r="G9" s="13">
        <v>20</v>
      </c>
      <c r="H9" s="18">
        <f t="shared" si="2"/>
        <v>6.595000989250148</v>
      </c>
      <c r="I9" s="13">
        <v>19</v>
      </c>
      <c r="J9" s="18">
        <f t="shared" si="3"/>
        <v>6.353133934094595</v>
      </c>
      <c r="K9" s="16">
        <f>H9/J9</f>
        <v>1.0380705109737345</v>
      </c>
    </row>
    <row r="10" spans="1:11" ht="15">
      <c r="A10" s="14" t="s">
        <v>6</v>
      </c>
      <c r="B10" s="13">
        <v>481</v>
      </c>
      <c r="C10" s="27">
        <f t="shared" si="0"/>
        <v>20.630442297810944</v>
      </c>
      <c r="D10" s="13">
        <v>471</v>
      </c>
      <c r="E10" s="18">
        <f t="shared" si="1"/>
        <v>20.1729563317599</v>
      </c>
      <c r="F10" s="16">
        <f>C10/E10</f>
        <v>1.0226781815479762</v>
      </c>
      <c r="G10" s="13">
        <v>104</v>
      </c>
      <c r="H10" s="18">
        <f t="shared" si="2"/>
        <v>34.29400514410077</v>
      </c>
      <c r="I10" s="13">
        <v>132</v>
      </c>
      <c r="J10" s="18">
        <f t="shared" si="3"/>
        <v>44.137562068446655</v>
      </c>
      <c r="K10" s="16">
        <f aca="true" t="shared" si="4" ref="K10:K15">-J10/H10</f>
        <v>-1.2870343339304935</v>
      </c>
    </row>
    <row r="11" spans="1:11" ht="15">
      <c r="A11" s="14" t="s">
        <v>58</v>
      </c>
      <c r="B11" s="13">
        <v>47</v>
      </c>
      <c r="C11" s="27">
        <f t="shared" si="0"/>
        <v>2.0158644241104247</v>
      </c>
      <c r="D11" s="13">
        <v>136</v>
      </c>
      <c r="E11" s="18">
        <f t="shared" si="1"/>
        <v>5.824887603225789</v>
      </c>
      <c r="F11" s="16">
        <f>-E11/C11</f>
        <v>-2.889523488563095</v>
      </c>
      <c r="G11" s="13">
        <v>22</v>
      </c>
      <c r="H11" s="18">
        <f t="shared" si="2"/>
        <v>7.2545010881751635</v>
      </c>
      <c r="I11" s="13">
        <v>83</v>
      </c>
      <c r="J11" s="18">
        <f t="shared" si="3"/>
        <v>27.753164027886914</v>
      </c>
      <c r="K11" s="16">
        <f t="shared" si="4"/>
        <v>-3.8256475104986296</v>
      </c>
    </row>
    <row r="12" spans="1:11" ht="15">
      <c r="A12" s="14" t="s">
        <v>7</v>
      </c>
      <c r="B12" s="13">
        <v>69</v>
      </c>
      <c r="C12" s="27">
        <f t="shared" si="0"/>
        <v>2.959460537523815</v>
      </c>
      <c r="D12" s="13">
        <v>179</v>
      </c>
      <c r="E12" s="18">
        <f t="shared" si="1"/>
        <v>7.666580007186884</v>
      </c>
      <c r="F12" s="16">
        <f>-E12/C12</f>
        <v>-2.5905329400342407</v>
      </c>
      <c r="G12" s="13">
        <v>27</v>
      </c>
      <c r="H12" s="18">
        <f t="shared" si="2"/>
        <v>8.9032513354877</v>
      </c>
      <c r="I12" s="13">
        <v>109</v>
      </c>
      <c r="J12" s="18">
        <f t="shared" si="3"/>
        <v>36.44692625349004</v>
      </c>
      <c r="K12" s="16">
        <f t="shared" si="4"/>
        <v>-4.0936647613457</v>
      </c>
    </row>
    <row r="13" spans="1:11" ht="33.75">
      <c r="A13" s="20" t="s">
        <v>59</v>
      </c>
      <c r="B13" s="13">
        <v>51</v>
      </c>
      <c r="C13" s="27">
        <f t="shared" si="0"/>
        <v>2.1874273538219504</v>
      </c>
      <c r="D13" s="13">
        <v>88</v>
      </c>
      <c r="E13" s="18">
        <f t="shared" si="1"/>
        <v>3.7690449197343336</v>
      </c>
      <c r="F13" s="16">
        <f>-E13/C13</f>
        <v>-1.7230491852215915</v>
      </c>
      <c r="G13" s="13">
        <v>16</v>
      </c>
      <c r="H13" s="18">
        <f t="shared" si="2"/>
        <v>5.276000791400119</v>
      </c>
      <c r="I13" s="13">
        <v>30</v>
      </c>
      <c r="J13" s="18">
        <f t="shared" si="3"/>
        <v>10.03126410646515</v>
      </c>
      <c r="K13" s="16">
        <f t="shared" si="4"/>
        <v>-1.9013007205791383</v>
      </c>
    </row>
    <row r="14" spans="1:11" ht="15">
      <c r="A14" s="14" t="s">
        <v>8</v>
      </c>
      <c r="B14" s="13">
        <v>40</v>
      </c>
      <c r="C14" s="27">
        <f t="shared" si="0"/>
        <v>1.7156292971152551</v>
      </c>
      <c r="D14" s="13">
        <v>18</v>
      </c>
      <c r="E14" s="18">
        <f t="shared" si="1"/>
        <v>0.7709410063092955</v>
      </c>
      <c r="F14" s="16">
        <f>C14/E14</f>
        <v>2.225370401982429</v>
      </c>
      <c r="G14" s="13">
        <v>13</v>
      </c>
      <c r="H14" s="18">
        <f t="shared" si="2"/>
        <v>4.286750643012597</v>
      </c>
      <c r="I14" s="13">
        <v>10</v>
      </c>
      <c r="J14" s="18">
        <f t="shared" si="3"/>
        <v>3.3437547021550498</v>
      </c>
      <c r="K14" s="16">
        <f>H14/J14</f>
        <v>1.2820170810525622</v>
      </c>
    </row>
    <row r="15" spans="1:11" ht="15">
      <c r="A15" s="14" t="s">
        <v>106</v>
      </c>
      <c r="B15" s="13">
        <v>11</v>
      </c>
      <c r="C15" s="27">
        <f t="shared" si="0"/>
        <v>0.47179805670669517</v>
      </c>
      <c r="D15" s="13">
        <v>70</v>
      </c>
      <c r="E15" s="18">
        <f t="shared" si="1"/>
        <v>2.9981039134250382</v>
      </c>
      <c r="F15" s="16">
        <f>-E15/C15</f>
        <v>-6.354633875249052</v>
      </c>
      <c r="G15" s="13">
        <v>3</v>
      </c>
      <c r="H15" s="18">
        <f t="shared" si="2"/>
        <v>0.9892501483875222</v>
      </c>
      <c r="I15" s="13">
        <v>20</v>
      </c>
      <c r="J15" s="18">
        <f t="shared" si="3"/>
        <v>6.6875094043100995</v>
      </c>
      <c r="K15" s="16">
        <f t="shared" si="4"/>
        <v>-6.7601803398369364</v>
      </c>
    </row>
    <row r="16" spans="1:11" ht="15">
      <c r="A16" s="14" t="s">
        <v>62</v>
      </c>
      <c r="B16" s="13">
        <v>0</v>
      </c>
      <c r="C16" s="27">
        <f t="shared" si="0"/>
        <v>0</v>
      </c>
      <c r="D16" s="13">
        <v>0</v>
      </c>
      <c r="E16" s="18">
        <f t="shared" si="1"/>
        <v>0</v>
      </c>
      <c r="F16" s="17">
        <v>0</v>
      </c>
      <c r="G16" s="13">
        <v>0</v>
      </c>
      <c r="H16" s="18">
        <f t="shared" si="2"/>
        <v>0</v>
      </c>
      <c r="I16" s="13">
        <v>0</v>
      </c>
      <c r="J16" s="18">
        <f t="shared" si="3"/>
        <v>0</v>
      </c>
      <c r="K16" s="17">
        <v>0</v>
      </c>
    </row>
    <row r="17" spans="1:11" ht="15">
      <c r="A17" s="14" t="s">
        <v>60</v>
      </c>
      <c r="B17" s="13">
        <v>18</v>
      </c>
      <c r="C17" s="27">
        <f t="shared" si="0"/>
        <v>0.7720331837018648</v>
      </c>
      <c r="D17" s="13">
        <v>91</v>
      </c>
      <c r="E17" s="18">
        <f t="shared" si="1"/>
        <v>3.8975350874525496</v>
      </c>
      <c r="F17" s="16">
        <f>-E17/C17</f>
        <v>-5.04840357867008</v>
      </c>
      <c r="G17" s="13">
        <v>11</v>
      </c>
      <c r="H17" s="18">
        <f t="shared" si="2"/>
        <v>3.6272505440875817</v>
      </c>
      <c r="I17" s="13">
        <v>79</v>
      </c>
      <c r="J17" s="18">
        <f t="shared" si="3"/>
        <v>26.415662147024893</v>
      </c>
      <c r="K17" s="16">
        <f>-J17/H17</f>
        <v>-7.282557911551608</v>
      </c>
    </row>
    <row r="18" spans="1:11" ht="15">
      <c r="A18" s="14" t="s">
        <v>61</v>
      </c>
      <c r="B18" s="13">
        <v>0</v>
      </c>
      <c r="C18" s="27">
        <f t="shared" si="0"/>
        <v>0</v>
      </c>
      <c r="D18" s="13">
        <v>0</v>
      </c>
      <c r="E18" s="18">
        <f t="shared" si="1"/>
        <v>0</v>
      </c>
      <c r="F18" s="17">
        <v>0</v>
      </c>
      <c r="G18" s="13">
        <v>0</v>
      </c>
      <c r="H18" s="18">
        <f t="shared" si="2"/>
        <v>0</v>
      </c>
      <c r="I18" s="13">
        <v>0</v>
      </c>
      <c r="J18" s="18">
        <f t="shared" si="3"/>
        <v>0</v>
      </c>
      <c r="K18" s="17">
        <v>0</v>
      </c>
    </row>
    <row r="19" spans="1:11" ht="22.5">
      <c r="A19" s="20" t="s">
        <v>63</v>
      </c>
      <c r="B19" s="13">
        <v>5638</v>
      </c>
      <c r="C19" s="27">
        <f t="shared" si="0"/>
        <v>241.8179494283952</v>
      </c>
      <c r="D19" s="13">
        <v>5764</v>
      </c>
      <c r="E19" s="18">
        <f t="shared" si="1"/>
        <v>246.87244224259885</v>
      </c>
      <c r="F19" s="16">
        <f>-E19/C19</f>
        <v>-1.0209020580405688</v>
      </c>
      <c r="G19" s="13">
        <v>4200</v>
      </c>
      <c r="H19" s="18">
        <f t="shared" si="2"/>
        <v>1384.9502077425311</v>
      </c>
      <c r="I19" s="13">
        <v>4168</v>
      </c>
      <c r="J19" s="18">
        <f t="shared" si="3"/>
        <v>1393.6769598582248</v>
      </c>
      <c r="K19" s="16">
        <f>H19/J19</f>
        <v>0.9937383250444339</v>
      </c>
    </row>
    <row r="20" spans="1:11" ht="22.5">
      <c r="A20" s="20" t="s">
        <v>64</v>
      </c>
      <c r="B20" s="26">
        <v>2295</v>
      </c>
      <c r="C20" s="27">
        <f t="shared" si="0"/>
        <v>98.43423092198776</v>
      </c>
      <c r="D20" s="13">
        <v>2304</v>
      </c>
      <c r="E20" s="18">
        <f t="shared" si="1"/>
        <v>98.68044880758983</v>
      </c>
      <c r="F20" s="16">
        <f>-E20/C20</f>
        <v>-1.002501344128926</v>
      </c>
      <c r="G20" s="13">
        <v>1890</v>
      </c>
      <c r="H20" s="18">
        <f t="shared" si="2"/>
        <v>623.227593484139</v>
      </c>
      <c r="I20" s="13">
        <v>1936</v>
      </c>
      <c r="J20" s="18">
        <f t="shared" si="3"/>
        <v>647.3509103372177</v>
      </c>
      <c r="K20" s="16">
        <f>-J20/H20</f>
        <v>-1.0387070744384372</v>
      </c>
    </row>
    <row r="21" spans="1:11" ht="22.5">
      <c r="A21" s="25" t="s">
        <v>65</v>
      </c>
      <c r="B21" s="26">
        <v>1084</v>
      </c>
      <c r="C21" s="27">
        <f t="shared" si="0"/>
        <v>46.493553951823415</v>
      </c>
      <c r="D21" s="26">
        <v>1139</v>
      </c>
      <c r="E21" s="18">
        <f t="shared" si="1"/>
        <v>48.78343367701598</v>
      </c>
      <c r="F21" s="16">
        <f>-E21/C21</f>
        <v>-1.0492515527542878</v>
      </c>
      <c r="G21" s="26">
        <v>858</v>
      </c>
      <c r="H21" s="18">
        <f t="shared" si="2"/>
        <v>282.92554243883137</v>
      </c>
      <c r="I21" s="26">
        <v>890</v>
      </c>
      <c r="J21" s="18">
        <f t="shared" si="3"/>
        <v>297.59416849179945</v>
      </c>
      <c r="K21" s="16">
        <f>-J21/H21</f>
        <v>-1.0518462416879149</v>
      </c>
    </row>
    <row r="22" spans="1:11" ht="33.75">
      <c r="A22" s="25" t="s">
        <v>66</v>
      </c>
      <c r="B22" s="26">
        <v>552</v>
      </c>
      <c r="C22" s="27">
        <f t="shared" si="0"/>
        <v>23.67568430019052</v>
      </c>
      <c r="D22" s="26">
        <v>589</v>
      </c>
      <c r="E22" s="18">
        <f t="shared" si="1"/>
        <v>25.22690292867639</v>
      </c>
      <c r="F22" s="16">
        <f>-E22/C22</f>
        <v>-1.065519484413525</v>
      </c>
      <c r="G22" s="26">
        <v>519</v>
      </c>
      <c r="H22" s="18">
        <f t="shared" si="2"/>
        <v>171.14027567104134</v>
      </c>
      <c r="I22" s="26">
        <v>546</v>
      </c>
      <c r="J22" s="18">
        <f t="shared" si="3"/>
        <v>182.56900673766572</v>
      </c>
      <c r="K22" s="16">
        <f>-J22/H22</f>
        <v>-1.0667799033384298</v>
      </c>
    </row>
    <row r="23" spans="1:11" ht="45">
      <c r="A23" s="20" t="s">
        <v>67</v>
      </c>
      <c r="B23" s="13">
        <v>0</v>
      </c>
      <c r="C23" s="27">
        <f t="shared" si="0"/>
        <v>0</v>
      </c>
      <c r="D23" s="13">
        <v>0</v>
      </c>
      <c r="E23" s="18">
        <f t="shared" si="1"/>
        <v>0</v>
      </c>
      <c r="F23" s="17">
        <v>0</v>
      </c>
      <c r="G23" s="13">
        <v>0</v>
      </c>
      <c r="H23" s="18">
        <f t="shared" si="2"/>
        <v>0</v>
      </c>
      <c r="I23" s="13">
        <v>0</v>
      </c>
      <c r="J23" s="18">
        <f t="shared" si="3"/>
        <v>0</v>
      </c>
      <c r="K23" s="17">
        <v>0</v>
      </c>
    </row>
    <row r="24" spans="1:11" ht="33.75">
      <c r="A24" s="20" t="s">
        <v>68</v>
      </c>
      <c r="B24" s="13">
        <v>5</v>
      </c>
      <c r="C24" s="27">
        <f t="shared" si="0"/>
        <v>0.2144536621394069</v>
      </c>
      <c r="D24" s="13">
        <v>4</v>
      </c>
      <c r="E24" s="18">
        <f t="shared" si="1"/>
        <v>0.1713202236242879</v>
      </c>
      <c r="F24" s="16">
        <f>C24/E24</f>
        <v>1.2517708511151162</v>
      </c>
      <c r="G24" s="13">
        <v>4</v>
      </c>
      <c r="H24" s="18">
        <f t="shared" si="2"/>
        <v>1.3190001978500296</v>
      </c>
      <c r="I24" s="13">
        <v>1</v>
      </c>
      <c r="J24" s="18">
        <f t="shared" si="3"/>
        <v>0.334375470215505</v>
      </c>
      <c r="K24" s="16">
        <f>H24/J24</f>
        <v>3.944667941700191</v>
      </c>
    </row>
    <row r="25" spans="1:11" ht="22.5">
      <c r="A25" s="20" t="s">
        <v>69</v>
      </c>
      <c r="B25" s="13">
        <v>15</v>
      </c>
      <c r="C25" s="27">
        <f t="shared" si="0"/>
        <v>0.6433609864182207</v>
      </c>
      <c r="D25" s="13">
        <v>17</v>
      </c>
      <c r="E25" s="18">
        <f t="shared" si="1"/>
        <v>0.7281109504032236</v>
      </c>
      <c r="F25" s="16">
        <f>-E25/C25</f>
        <v>-1.1317300330205455</v>
      </c>
      <c r="G25" s="13">
        <v>6</v>
      </c>
      <c r="H25" s="18">
        <f t="shared" si="2"/>
        <v>1.9785002967750445</v>
      </c>
      <c r="I25" s="13">
        <v>7</v>
      </c>
      <c r="J25" s="18">
        <f t="shared" si="3"/>
        <v>2.340628291508535</v>
      </c>
      <c r="K25" s="16">
        <f>-J25/H25</f>
        <v>-1.1830315594714638</v>
      </c>
    </row>
    <row r="26" spans="1:11" ht="22.5">
      <c r="A26" s="20" t="s">
        <v>70</v>
      </c>
      <c r="B26" s="13">
        <v>1201</v>
      </c>
      <c r="C26" s="27">
        <f t="shared" si="0"/>
        <v>51.511769645885536</v>
      </c>
      <c r="D26" s="13">
        <v>1165</v>
      </c>
      <c r="E26" s="18">
        <f t="shared" si="1"/>
        <v>49.89701513057385</v>
      </c>
      <c r="F26" s="16">
        <f>C26/E26</f>
        <v>1.0323617457093595</v>
      </c>
      <c r="G26" s="13">
        <v>1032</v>
      </c>
      <c r="H26" s="18">
        <f t="shared" si="2"/>
        <v>340.3020510453077</v>
      </c>
      <c r="I26" s="13">
        <v>1046</v>
      </c>
      <c r="J26" s="18">
        <f t="shared" si="3"/>
        <v>349.7567418454182</v>
      </c>
      <c r="K26" s="16">
        <f>-J26/H26</f>
        <v>-1.0277832318996272</v>
      </c>
    </row>
    <row r="27" spans="1:11" ht="33.75">
      <c r="A27" s="20" t="s">
        <v>71</v>
      </c>
      <c r="B27" s="26">
        <v>959</v>
      </c>
      <c r="C27" s="27">
        <f t="shared" si="0"/>
        <v>41.13221239833824</v>
      </c>
      <c r="D27" s="13">
        <v>1012</v>
      </c>
      <c r="E27" s="18">
        <f t="shared" si="1"/>
        <v>43.34401657694484</v>
      </c>
      <c r="F27" s="16">
        <f>-E27/C27</f>
        <v>-1.0537730418482414</v>
      </c>
      <c r="G27" s="13">
        <v>822</v>
      </c>
      <c r="H27" s="18">
        <f t="shared" si="2"/>
        <v>271.0545406581811</v>
      </c>
      <c r="I27" s="13">
        <v>918</v>
      </c>
      <c r="J27" s="18">
        <f t="shared" si="3"/>
        <v>306.9566816578336</v>
      </c>
      <c r="K27" s="16">
        <f>-J27/H27</f>
        <v>-1.1324535678777934</v>
      </c>
    </row>
    <row r="28" spans="1:11" ht="33.75">
      <c r="A28" s="20" t="s">
        <v>72</v>
      </c>
      <c r="B28" s="13">
        <v>224</v>
      </c>
      <c r="C28" s="27">
        <f t="shared" si="0"/>
        <v>9.607524063845428</v>
      </c>
      <c r="D28" s="13">
        <v>111</v>
      </c>
      <c r="E28" s="18">
        <f t="shared" si="1"/>
        <v>4.754136205573989</v>
      </c>
      <c r="F28" s="16">
        <f>C28/E28</f>
        <v>2.020876905584043</v>
      </c>
      <c r="G28" s="13">
        <v>194</v>
      </c>
      <c r="H28" s="18">
        <f t="shared" si="2"/>
        <v>63.97150959572644</v>
      </c>
      <c r="I28" s="13">
        <v>96</v>
      </c>
      <c r="J28" s="18">
        <f t="shared" si="3"/>
        <v>32.10004514068848</v>
      </c>
      <c r="K28" s="16">
        <f>H28/J28</f>
        <v>1.992879116379784</v>
      </c>
    </row>
    <row r="29" spans="1:11" ht="22.5">
      <c r="A29" s="20" t="s">
        <v>73</v>
      </c>
      <c r="B29" s="13">
        <v>3343</v>
      </c>
      <c r="C29" s="27">
        <f t="shared" si="0"/>
        <v>143.38371850640743</v>
      </c>
      <c r="D29" s="13">
        <v>3460</v>
      </c>
      <c r="E29" s="18">
        <f t="shared" si="1"/>
        <v>148.19199343500904</v>
      </c>
      <c r="F29" s="16">
        <f>-E29/C29</f>
        <v>-1.033534316020593</v>
      </c>
      <c r="G29" s="13">
        <v>2310</v>
      </c>
      <c r="H29" s="18">
        <f t="shared" si="2"/>
        <v>761.7226142583921</v>
      </c>
      <c r="I29" s="13">
        <v>2232</v>
      </c>
      <c r="J29" s="18">
        <f t="shared" si="3"/>
        <v>746.3260495210071</v>
      </c>
      <c r="K29" s="16">
        <f>H29/J29</f>
        <v>1.0206298101845253</v>
      </c>
    </row>
    <row r="30" spans="1:11" ht="15">
      <c r="A30" s="14" t="s">
        <v>74</v>
      </c>
      <c r="B30" s="13">
        <v>3</v>
      </c>
      <c r="C30" s="27">
        <f t="shared" si="0"/>
        <v>0.12867219728364412</v>
      </c>
      <c r="D30" s="13">
        <v>2</v>
      </c>
      <c r="E30" s="18">
        <f t="shared" si="1"/>
        <v>0.08566011181214395</v>
      </c>
      <c r="F30" s="16">
        <v>1.5</v>
      </c>
      <c r="G30" s="13">
        <v>3</v>
      </c>
      <c r="H30" s="18">
        <f t="shared" si="2"/>
        <v>0.9892501483875222</v>
      </c>
      <c r="I30" s="13">
        <v>2</v>
      </c>
      <c r="J30" s="18">
        <f t="shared" si="3"/>
        <v>0.66875094043101</v>
      </c>
      <c r="K30" s="16">
        <f aca="true" t="shared" si="5" ref="K30:K35">H30/J30</f>
        <v>1.4792504781375715</v>
      </c>
    </row>
    <row r="31" spans="1:11" ht="15">
      <c r="A31" s="14" t="s">
        <v>75</v>
      </c>
      <c r="B31" s="13">
        <v>219</v>
      </c>
      <c r="C31" s="27">
        <f t="shared" si="0"/>
        <v>9.393070401706021</v>
      </c>
      <c r="D31" s="13">
        <v>24</v>
      </c>
      <c r="E31" s="18">
        <f t="shared" si="1"/>
        <v>1.0279213417457274</v>
      </c>
      <c r="F31" s="16">
        <f>C31/E31</f>
        <v>9.137927213140348</v>
      </c>
      <c r="G31" s="13">
        <v>171</v>
      </c>
      <c r="H31" s="18">
        <f t="shared" si="2"/>
        <v>56.387258458088766</v>
      </c>
      <c r="I31" s="13">
        <v>19</v>
      </c>
      <c r="J31" s="18">
        <f t="shared" si="3"/>
        <v>6.353133934094595</v>
      </c>
      <c r="K31" s="16">
        <f t="shared" si="5"/>
        <v>8.87550286882543</v>
      </c>
    </row>
    <row r="32" spans="1:11" ht="15">
      <c r="A32" s="14" t="s">
        <v>76</v>
      </c>
      <c r="B32" s="13">
        <v>148</v>
      </c>
      <c r="C32" s="27">
        <f t="shared" si="0"/>
        <v>6.347828399326444</v>
      </c>
      <c r="D32" s="13">
        <v>10</v>
      </c>
      <c r="E32" s="18">
        <f t="shared" si="1"/>
        <v>0.42830055906071973</v>
      </c>
      <c r="F32" s="16">
        <f>C32/E32</f>
        <v>14.820966877202975</v>
      </c>
      <c r="G32" s="13">
        <v>101</v>
      </c>
      <c r="H32" s="18">
        <f t="shared" si="2"/>
        <v>33.304754995713246</v>
      </c>
      <c r="I32" s="13">
        <v>9</v>
      </c>
      <c r="J32" s="18">
        <f t="shared" si="3"/>
        <v>3.009379231939545</v>
      </c>
      <c r="K32" s="16">
        <f t="shared" si="5"/>
        <v>11.066985058658869</v>
      </c>
    </row>
    <row r="33" spans="1:11" ht="15">
      <c r="A33" s="14" t="s">
        <v>9</v>
      </c>
      <c r="B33" s="13">
        <v>810</v>
      </c>
      <c r="C33" s="27">
        <f t="shared" si="0"/>
        <v>34.741493266583916</v>
      </c>
      <c r="D33" s="13">
        <v>896</v>
      </c>
      <c r="E33" s="18">
        <f t="shared" si="1"/>
        <v>38.37573009184049</v>
      </c>
      <c r="F33" s="16">
        <f>-E33/C33</f>
        <v>-1.1046079625124279</v>
      </c>
      <c r="G33" s="13">
        <v>40</v>
      </c>
      <c r="H33" s="18">
        <f t="shared" si="2"/>
        <v>13.190001978500296</v>
      </c>
      <c r="I33" s="13">
        <v>25</v>
      </c>
      <c r="J33" s="18">
        <f t="shared" si="3"/>
        <v>8.359386755387625</v>
      </c>
      <c r="K33" s="16">
        <f t="shared" si="5"/>
        <v>1.5778671766800765</v>
      </c>
    </row>
    <row r="34" spans="1:11" ht="15">
      <c r="A34" s="14" t="s">
        <v>77</v>
      </c>
      <c r="B34" s="26">
        <v>184</v>
      </c>
      <c r="C34" s="27">
        <f t="shared" si="0"/>
        <v>7.891894766730173</v>
      </c>
      <c r="D34" s="13">
        <v>164</v>
      </c>
      <c r="E34" s="18">
        <f t="shared" si="1"/>
        <v>7.024129168595803</v>
      </c>
      <c r="F34" s="16">
        <f>C34/E34</f>
        <v>1.1235406663667384</v>
      </c>
      <c r="G34" s="13">
        <v>36</v>
      </c>
      <c r="H34" s="18">
        <f t="shared" si="2"/>
        <v>11.871001780650268</v>
      </c>
      <c r="I34" s="13">
        <v>18</v>
      </c>
      <c r="J34" s="18">
        <f t="shared" si="3"/>
        <v>6.01875846387909</v>
      </c>
      <c r="K34" s="16">
        <f t="shared" si="5"/>
        <v>1.9723339708500958</v>
      </c>
    </row>
    <row r="35" spans="1:11" ht="15">
      <c r="A35" s="14" t="s">
        <v>78</v>
      </c>
      <c r="B35" s="13">
        <v>106</v>
      </c>
      <c r="C35" s="27">
        <f t="shared" si="0"/>
        <v>4.546417637355426</v>
      </c>
      <c r="D35" s="13">
        <v>106</v>
      </c>
      <c r="E35" s="18">
        <f t="shared" si="1"/>
        <v>4.539985926043629</v>
      </c>
      <c r="F35" s="16">
        <f>C35/E35</f>
        <v>1.001416680892093</v>
      </c>
      <c r="G35" s="13">
        <v>36</v>
      </c>
      <c r="H35" s="18">
        <f t="shared" si="2"/>
        <v>11.871001780650268</v>
      </c>
      <c r="I35" s="13">
        <v>18</v>
      </c>
      <c r="J35" s="18">
        <f t="shared" si="3"/>
        <v>6.01875846387909</v>
      </c>
      <c r="K35" s="16">
        <f t="shared" si="5"/>
        <v>1.9723339708500958</v>
      </c>
    </row>
    <row r="36" spans="1:11" ht="15">
      <c r="A36" s="14" t="s">
        <v>79</v>
      </c>
      <c r="B36" s="13">
        <v>28</v>
      </c>
      <c r="C36" s="27">
        <f t="shared" si="0"/>
        <v>1.2009405079806785</v>
      </c>
      <c r="D36" s="13">
        <v>28</v>
      </c>
      <c r="E36" s="18">
        <f t="shared" si="1"/>
        <v>1.1992415653700153</v>
      </c>
      <c r="F36" s="16">
        <f>C36/E36</f>
        <v>1.0014166808920928</v>
      </c>
      <c r="G36" s="13">
        <v>0</v>
      </c>
      <c r="H36" s="18">
        <f t="shared" si="2"/>
        <v>0</v>
      </c>
      <c r="I36" s="13">
        <v>0</v>
      </c>
      <c r="J36" s="18">
        <f t="shared" si="3"/>
        <v>0</v>
      </c>
      <c r="K36" s="17">
        <v>0</v>
      </c>
    </row>
    <row r="37" spans="1:11" ht="15">
      <c r="A37" s="14" t="s">
        <v>80</v>
      </c>
      <c r="B37" s="13">
        <v>39</v>
      </c>
      <c r="C37" s="27">
        <f t="shared" si="0"/>
        <v>1.6727385646873738</v>
      </c>
      <c r="D37" s="13">
        <v>28</v>
      </c>
      <c r="E37" s="18">
        <f t="shared" si="1"/>
        <v>1.1992415653700153</v>
      </c>
      <c r="F37" s="16">
        <f>C37/E37</f>
        <v>1.3948303769568438</v>
      </c>
      <c r="G37" s="13">
        <v>0</v>
      </c>
      <c r="H37" s="18">
        <f t="shared" si="2"/>
        <v>0</v>
      </c>
      <c r="I37" s="13">
        <v>0</v>
      </c>
      <c r="J37" s="18">
        <f t="shared" si="3"/>
        <v>0</v>
      </c>
      <c r="K37" s="17">
        <v>0</v>
      </c>
    </row>
    <row r="38" spans="1:11" ht="15">
      <c r="A38" s="14" t="s">
        <v>115</v>
      </c>
      <c r="B38" s="13">
        <v>7</v>
      </c>
      <c r="C38" s="27">
        <f t="shared" si="0"/>
        <v>0.30023512699516963</v>
      </c>
      <c r="D38" s="13"/>
      <c r="E38" s="18"/>
      <c r="F38" s="16">
        <v>7</v>
      </c>
      <c r="G38" s="13"/>
      <c r="H38" s="18"/>
      <c r="I38" s="13"/>
      <c r="J38" s="18"/>
      <c r="K38" s="17"/>
    </row>
    <row r="39" spans="1:11" ht="22.5">
      <c r="A39" s="20" t="s">
        <v>81</v>
      </c>
      <c r="B39" s="13">
        <v>4</v>
      </c>
      <c r="C39" s="27">
        <f t="shared" si="0"/>
        <v>0.1715629297115255</v>
      </c>
      <c r="D39" s="13">
        <v>2</v>
      </c>
      <c r="E39" s="18">
        <f t="shared" si="1"/>
        <v>0.08566011181214395</v>
      </c>
      <c r="F39" s="16">
        <f>C39/E39</f>
        <v>2.002833361784186</v>
      </c>
      <c r="G39" s="13">
        <v>0</v>
      </c>
      <c r="H39" s="18">
        <f t="shared" si="2"/>
        <v>0</v>
      </c>
      <c r="I39" s="13">
        <v>0</v>
      </c>
      <c r="J39" s="18">
        <f t="shared" si="3"/>
        <v>0</v>
      </c>
      <c r="K39" s="17">
        <v>0</v>
      </c>
    </row>
    <row r="40" spans="1:11" ht="22.5">
      <c r="A40" s="25" t="s">
        <v>82</v>
      </c>
      <c r="B40" s="13">
        <v>248</v>
      </c>
      <c r="C40" s="27">
        <f t="shared" si="0"/>
        <v>10.636901642114582</v>
      </c>
      <c r="D40" s="13">
        <v>285</v>
      </c>
      <c r="E40" s="18">
        <f t="shared" si="1"/>
        <v>12.206565933230513</v>
      </c>
      <c r="F40" s="16">
        <f>-E40/C40</f>
        <v>-1.1475678109968765</v>
      </c>
      <c r="G40" s="13">
        <v>4</v>
      </c>
      <c r="H40" s="18">
        <f t="shared" si="2"/>
        <v>1.3190001978500296</v>
      </c>
      <c r="I40" s="13">
        <v>7</v>
      </c>
      <c r="J40" s="18">
        <f t="shared" si="3"/>
        <v>2.340628291508535</v>
      </c>
      <c r="K40" s="16">
        <f>-J40/H40</f>
        <v>-1.7745473392071958</v>
      </c>
    </row>
    <row r="41" spans="1:11" ht="22.5">
      <c r="A41" s="20" t="s">
        <v>83</v>
      </c>
      <c r="B41" s="13">
        <v>44</v>
      </c>
      <c r="C41" s="27">
        <f t="shared" si="0"/>
        <v>1.8871922268267807</v>
      </c>
      <c r="D41" s="13">
        <v>52</v>
      </c>
      <c r="E41" s="18">
        <f t="shared" si="1"/>
        <v>2.227162907115743</v>
      </c>
      <c r="F41" s="16">
        <f>-E41/C41</f>
        <v>-1.1801462911176812</v>
      </c>
      <c r="G41" s="13">
        <v>1</v>
      </c>
      <c r="H41" s="18">
        <f t="shared" si="2"/>
        <v>0.3297500494625074</v>
      </c>
      <c r="I41" s="13">
        <v>2</v>
      </c>
      <c r="J41" s="18">
        <f t="shared" si="3"/>
        <v>0.66875094043101</v>
      </c>
      <c r="K41" s="16">
        <f>-J41/H41</f>
        <v>-2.028054101951081</v>
      </c>
    </row>
    <row r="42" spans="1:11" ht="22.5">
      <c r="A42" s="20" t="s">
        <v>84</v>
      </c>
      <c r="B42" s="13">
        <v>204</v>
      </c>
      <c r="C42" s="27">
        <f t="shared" si="0"/>
        <v>8.749709415287802</v>
      </c>
      <c r="D42" s="13">
        <v>232</v>
      </c>
      <c r="E42" s="18">
        <f t="shared" si="1"/>
        <v>9.936572970208697</v>
      </c>
      <c r="F42" s="16">
        <f>-E42/C42</f>
        <v>-1.135646053896049</v>
      </c>
      <c r="G42" s="13">
        <v>3</v>
      </c>
      <c r="H42" s="18">
        <f t="shared" si="2"/>
        <v>0.9892501483875222</v>
      </c>
      <c r="I42" s="13">
        <v>5</v>
      </c>
      <c r="J42" s="18">
        <f t="shared" si="3"/>
        <v>1.6718773510775249</v>
      </c>
      <c r="K42" s="16">
        <f>-J42/H42</f>
        <v>-1.6900450849592341</v>
      </c>
    </row>
    <row r="43" spans="1:11" ht="22.5">
      <c r="A43" s="20" t="s">
        <v>85</v>
      </c>
      <c r="B43" s="13">
        <v>0</v>
      </c>
      <c r="C43" s="27">
        <f t="shared" si="0"/>
        <v>0</v>
      </c>
      <c r="D43" s="13">
        <v>1</v>
      </c>
      <c r="E43" s="18">
        <f t="shared" si="1"/>
        <v>0.04283005590607197</v>
      </c>
      <c r="F43" s="16">
        <v>0</v>
      </c>
      <c r="G43" s="13">
        <v>0</v>
      </c>
      <c r="H43" s="18">
        <f t="shared" si="2"/>
        <v>0</v>
      </c>
      <c r="I43" s="13">
        <v>0</v>
      </c>
      <c r="J43" s="18">
        <f t="shared" si="3"/>
        <v>0</v>
      </c>
      <c r="K43" s="17">
        <v>0</v>
      </c>
    </row>
    <row r="44" spans="1:11" ht="15">
      <c r="A44" s="14" t="s">
        <v>86</v>
      </c>
      <c r="B44" s="13">
        <v>378</v>
      </c>
      <c r="C44" s="27">
        <f t="shared" si="0"/>
        <v>16.21269685773916</v>
      </c>
      <c r="D44" s="13">
        <v>447</v>
      </c>
      <c r="E44" s="18">
        <f t="shared" si="1"/>
        <v>19.14503499001417</v>
      </c>
      <c r="F44" s="16">
        <f>-E44/C44</f>
        <v>-1.1808667711488883</v>
      </c>
      <c r="G44" s="13">
        <v>0</v>
      </c>
      <c r="H44" s="18">
        <f t="shared" si="2"/>
        <v>0</v>
      </c>
      <c r="I44" s="13">
        <v>0</v>
      </c>
      <c r="J44" s="18">
        <f t="shared" si="3"/>
        <v>0</v>
      </c>
      <c r="K44" s="17">
        <v>0</v>
      </c>
    </row>
    <row r="45" spans="1:11" ht="15">
      <c r="A45" s="14" t="s">
        <v>87</v>
      </c>
      <c r="B45" s="13">
        <v>0</v>
      </c>
      <c r="C45" s="27">
        <f t="shared" si="0"/>
        <v>0</v>
      </c>
      <c r="D45" s="13">
        <v>0</v>
      </c>
      <c r="E45" s="18">
        <f t="shared" si="1"/>
        <v>0</v>
      </c>
      <c r="F45" s="17">
        <v>0</v>
      </c>
      <c r="G45" s="13">
        <v>0</v>
      </c>
      <c r="H45" s="18">
        <f t="shared" si="2"/>
        <v>0</v>
      </c>
      <c r="I45" s="13">
        <v>0</v>
      </c>
      <c r="J45" s="18">
        <f t="shared" si="3"/>
        <v>0</v>
      </c>
      <c r="K45" s="17">
        <v>0</v>
      </c>
    </row>
    <row r="46" spans="1:11" ht="15">
      <c r="A46" s="14" t="s">
        <v>10</v>
      </c>
      <c r="B46" s="13">
        <v>0</v>
      </c>
      <c r="C46" s="27">
        <f t="shared" si="0"/>
        <v>0</v>
      </c>
      <c r="D46" s="13">
        <v>0</v>
      </c>
      <c r="E46" s="18">
        <f t="shared" si="1"/>
        <v>0</v>
      </c>
      <c r="F46" s="17">
        <v>0</v>
      </c>
      <c r="G46" s="13">
        <v>0</v>
      </c>
      <c r="H46" s="18">
        <f t="shared" si="2"/>
        <v>0</v>
      </c>
      <c r="I46" s="13">
        <v>0</v>
      </c>
      <c r="J46" s="18">
        <f t="shared" si="3"/>
        <v>0</v>
      </c>
      <c r="K46" s="17">
        <v>0</v>
      </c>
    </row>
    <row r="47" spans="1:11" ht="15">
      <c r="A47" s="14" t="s">
        <v>11</v>
      </c>
      <c r="B47" s="13">
        <v>44</v>
      </c>
      <c r="C47" s="27">
        <f t="shared" si="0"/>
        <v>1.8871922268267807</v>
      </c>
      <c r="D47" s="13">
        <v>132</v>
      </c>
      <c r="E47" s="18">
        <f t="shared" si="1"/>
        <v>5.6535673796015</v>
      </c>
      <c r="F47" s="16">
        <f>-E47/C47</f>
        <v>-2.995755969760267</v>
      </c>
      <c r="G47" s="13">
        <v>42</v>
      </c>
      <c r="H47" s="18">
        <f t="shared" si="2"/>
        <v>13.849502077425312</v>
      </c>
      <c r="I47" s="13">
        <v>128</v>
      </c>
      <c r="J47" s="18">
        <f t="shared" si="3"/>
        <v>42.80006018758464</v>
      </c>
      <c r="K47" s="16">
        <f>-J47/H47</f>
        <v>-3.090368155354028</v>
      </c>
    </row>
    <row r="48" spans="1:11" ht="22.5">
      <c r="A48" s="20" t="s">
        <v>107</v>
      </c>
      <c r="B48" s="13">
        <v>2</v>
      </c>
      <c r="C48" s="27">
        <f t="shared" si="0"/>
        <v>0.08578146485576275</v>
      </c>
      <c r="D48" s="13">
        <v>12</v>
      </c>
      <c r="E48" s="18">
        <f t="shared" si="1"/>
        <v>0.5139606708728637</v>
      </c>
      <c r="F48" s="16">
        <f>-E48/C48</f>
        <v>-5.991511939520534</v>
      </c>
      <c r="G48" s="13">
        <v>1</v>
      </c>
      <c r="H48" s="18">
        <f t="shared" si="2"/>
        <v>0.3297500494625074</v>
      </c>
      <c r="I48" s="13">
        <v>11</v>
      </c>
      <c r="J48" s="18">
        <f t="shared" si="3"/>
        <v>3.678130172370555</v>
      </c>
      <c r="K48" s="16">
        <f>-J48/H48</f>
        <v>-11.154297560730946</v>
      </c>
    </row>
    <row r="49" spans="1:11" ht="15">
      <c r="A49" s="14" t="s">
        <v>12</v>
      </c>
      <c r="B49" s="13">
        <v>270</v>
      </c>
      <c r="C49" s="27">
        <f t="shared" si="0"/>
        <v>11.580497755527972</v>
      </c>
      <c r="D49" s="13">
        <v>801</v>
      </c>
      <c r="E49" s="18">
        <f t="shared" si="1"/>
        <v>34.30687478076365</v>
      </c>
      <c r="F49" s="16">
        <f>-E49/C49</f>
        <v>-2.9624697923184864</v>
      </c>
      <c r="G49" s="13">
        <v>264</v>
      </c>
      <c r="H49" s="18">
        <f t="shared" si="2"/>
        <v>87.05401305810196</v>
      </c>
      <c r="I49" s="13">
        <v>798</v>
      </c>
      <c r="J49" s="18">
        <f t="shared" si="3"/>
        <v>266.83162523197296</v>
      </c>
      <c r="K49" s="16">
        <f>-J49/H49</f>
        <v>-3.065127222266974</v>
      </c>
    </row>
    <row r="50" spans="1:11" ht="15">
      <c r="A50" s="14" t="s">
        <v>13</v>
      </c>
      <c r="B50" s="13">
        <v>11427</v>
      </c>
      <c r="C50" s="27">
        <f t="shared" si="0"/>
        <v>490.1123994534005</v>
      </c>
      <c r="D50" s="13">
        <v>8144</v>
      </c>
      <c r="E50" s="18">
        <f t="shared" si="1"/>
        <v>348.80797529905016</v>
      </c>
      <c r="F50" s="16">
        <f>C50/E50</f>
        <v>1.4051066321898262</v>
      </c>
      <c r="G50" s="13">
        <v>9738</v>
      </c>
      <c r="H50" s="18">
        <f t="shared" si="2"/>
        <v>3211.105981665897</v>
      </c>
      <c r="I50" s="13">
        <v>6921</v>
      </c>
      <c r="J50" s="18">
        <f t="shared" si="3"/>
        <v>2314.21262936151</v>
      </c>
      <c r="K50" s="16">
        <f>H50/J50</f>
        <v>1.3875587493236692</v>
      </c>
    </row>
    <row r="51" spans="1:11" ht="15">
      <c r="A51" s="14" t="s">
        <v>56</v>
      </c>
      <c r="B51" s="13">
        <v>4</v>
      </c>
      <c r="C51" s="27">
        <f t="shared" si="0"/>
        <v>0.1715629297115255</v>
      </c>
      <c r="D51" s="13">
        <v>31</v>
      </c>
      <c r="E51" s="18">
        <f t="shared" si="1"/>
        <v>1.3277317330882312</v>
      </c>
      <c r="F51" s="16">
        <f>-E51/C51</f>
        <v>-7.739036255214025</v>
      </c>
      <c r="G51" s="13">
        <v>0</v>
      </c>
      <c r="H51" s="18">
        <f t="shared" si="2"/>
        <v>0</v>
      </c>
      <c r="I51" s="13">
        <v>12</v>
      </c>
      <c r="J51" s="18">
        <f t="shared" si="3"/>
        <v>4.01250564258606</v>
      </c>
      <c r="K51" s="16">
        <v>0</v>
      </c>
    </row>
    <row r="52" spans="1:11" ht="15">
      <c r="A52" s="14" t="s">
        <v>14</v>
      </c>
      <c r="B52" s="13">
        <v>1</v>
      </c>
      <c r="C52" s="27">
        <f t="shared" si="0"/>
        <v>0.04289073242788138</v>
      </c>
      <c r="D52" s="13">
        <v>4</v>
      </c>
      <c r="E52" s="18">
        <f t="shared" si="1"/>
        <v>0.1713202236242879</v>
      </c>
      <c r="F52" s="16">
        <f>-E52/C52</f>
        <v>-3.9943412930136897</v>
      </c>
      <c r="G52" s="13">
        <v>0</v>
      </c>
      <c r="H52" s="18">
        <f t="shared" si="2"/>
        <v>0</v>
      </c>
      <c r="I52" s="13">
        <v>0</v>
      </c>
      <c r="J52" s="18">
        <f t="shared" si="3"/>
        <v>0</v>
      </c>
      <c r="K52" s="17">
        <v>0</v>
      </c>
    </row>
    <row r="53" spans="1:11" ht="15">
      <c r="A53" s="14" t="s">
        <v>88</v>
      </c>
      <c r="B53" s="13">
        <v>11</v>
      </c>
      <c r="C53" s="27">
        <f t="shared" si="0"/>
        <v>0.47179805670669517</v>
      </c>
      <c r="D53" s="13">
        <v>17</v>
      </c>
      <c r="E53" s="18">
        <f t="shared" si="1"/>
        <v>0.7281109504032236</v>
      </c>
      <c r="F53" s="16">
        <f>-E53/C53</f>
        <v>-1.5432682268461984</v>
      </c>
      <c r="G53" s="13">
        <v>9</v>
      </c>
      <c r="H53" s="18">
        <f t="shared" si="2"/>
        <v>2.967750445162567</v>
      </c>
      <c r="I53" s="13">
        <v>11</v>
      </c>
      <c r="J53" s="18">
        <f t="shared" si="3"/>
        <v>3.678130172370555</v>
      </c>
      <c r="K53" s="16">
        <f>-J53/H53</f>
        <v>-1.2393663956367715</v>
      </c>
    </row>
    <row r="54" spans="1:11" ht="15">
      <c r="A54" s="14" t="s">
        <v>89</v>
      </c>
      <c r="B54" s="13">
        <v>11</v>
      </c>
      <c r="C54" s="27">
        <f t="shared" si="0"/>
        <v>0.47179805670669517</v>
      </c>
      <c r="D54" s="13">
        <v>15</v>
      </c>
      <c r="E54" s="18">
        <f t="shared" si="1"/>
        <v>0.6424508385910797</v>
      </c>
      <c r="F54" s="16">
        <f>-E54/C54</f>
        <v>-1.3617072589819397</v>
      </c>
      <c r="G54" s="13">
        <v>5</v>
      </c>
      <c r="H54" s="18">
        <f t="shared" si="2"/>
        <v>1.648750247312537</v>
      </c>
      <c r="I54" s="13">
        <v>10</v>
      </c>
      <c r="J54" s="18">
        <f t="shared" si="3"/>
        <v>3.3437547021550498</v>
      </c>
      <c r="K54" s="16">
        <f>-J54/H54</f>
        <v>-2.028054101951081</v>
      </c>
    </row>
    <row r="55" spans="1:11" ht="22.5">
      <c r="A55" s="21" t="s">
        <v>90</v>
      </c>
      <c r="B55" s="13">
        <v>11</v>
      </c>
      <c r="C55" s="27">
        <f t="shared" si="0"/>
        <v>0.47179805670669517</v>
      </c>
      <c r="D55" s="13">
        <v>15</v>
      </c>
      <c r="E55" s="18">
        <f t="shared" si="1"/>
        <v>0.6424508385910797</v>
      </c>
      <c r="F55" s="16">
        <f>-E55/C55</f>
        <v>-1.3617072589819397</v>
      </c>
      <c r="G55" s="13">
        <v>5</v>
      </c>
      <c r="H55" s="18">
        <f t="shared" si="2"/>
        <v>1.648750247312537</v>
      </c>
      <c r="I55" s="13">
        <v>10</v>
      </c>
      <c r="J55" s="18">
        <f t="shared" si="3"/>
        <v>3.3437547021550498</v>
      </c>
      <c r="K55" s="16">
        <f>-J55/H55</f>
        <v>-2.028054101951081</v>
      </c>
    </row>
    <row r="56" spans="1:11" ht="15">
      <c r="A56" s="14" t="s">
        <v>15</v>
      </c>
      <c r="B56" s="13">
        <v>0</v>
      </c>
      <c r="C56" s="27">
        <f t="shared" si="0"/>
        <v>0</v>
      </c>
      <c r="D56" s="13">
        <v>0</v>
      </c>
      <c r="E56" s="18">
        <f t="shared" si="1"/>
        <v>0</v>
      </c>
      <c r="F56" s="16">
        <v>0</v>
      </c>
      <c r="G56" s="13">
        <v>0</v>
      </c>
      <c r="H56" s="18">
        <f t="shared" si="2"/>
        <v>0</v>
      </c>
      <c r="I56" s="13">
        <v>0</v>
      </c>
      <c r="J56" s="18">
        <f t="shared" si="3"/>
        <v>0</v>
      </c>
      <c r="K56" s="17">
        <v>0</v>
      </c>
    </row>
    <row r="57" spans="1:11" ht="15">
      <c r="A57" s="14" t="s">
        <v>16</v>
      </c>
      <c r="B57" s="13">
        <v>0</v>
      </c>
      <c r="C57" s="27">
        <f t="shared" si="0"/>
        <v>0</v>
      </c>
      <c r="D57" s="13">
        <v>0</v>
      </c>
      <c r="E57" s="18">
        <f t="shared" si="1"/>
        <v>0</v>
      </c>
      <c r="F57" s="17">
        <v>0</v>
      </c>
      <c r="G57" s="13">
        <v>0</v>
      </c>
      <c r="H57" s="18">
        <f t="shared" si="2"/>
        <v>0</v>
      </c>
      <c r="I57" s="13">
        <v>0</v>
      </c>
      <c r="J57" s="18">
        <f t="shared" si="3"/>
        <v>0</v>
      </c>
      <c r="K57" s="17">
        <v>0</v>
      </c>
    </row>
    <row r="58" spans="1:11" ht="15">
      <c r="A58" s="14" t="s">
        <v>17</v>
      </c>
      <c r="B58" s="13">
        <v>0</v>
      </c>
      <c r="C58" s="27">
        <f t="shared" si="0"/>
        <v>0</v>
      </c>
      <c r="D58" s="13">
        <v>0</v>
      </c>
      <c r="E58" s="18">
        <f t="shared" si="1"/>
        <v>0</v>
      </c>
      <c r="F58" s="17">
        <v>0</v>
      </c>
      <c r="G58" s="13">
        <v>0</v>
      </c>
      <c r="H58" s="18">
        <f t="shared" si="2"/>
        <v>0</v>
      </c>
      <c r="I58" s="13">
        <v>0</v>
      </c>
      <c r="J58" s="18">
        <f t="shared" si="3"/>
        <v>0</v>
      </c>
      <c r="K58" s="17">
        <v>0</v>
      </c>
    </row>
    <row r="59" spans="1:11" ht="15">
      <c r="A59" s="14" t="s">
        <v>18</v>
      </c>
      <c r="B59" s="13">
        <v>5</v>
      </c>
      <c r="C59" s="27">
        <f t="shared" si="0"/>
        <v>0.2144536621394069</v>
      </c>
      <c r="D59" s="13">
        <v>3</v>
      </c>
      <c r="E59" s="18">
        <f t="shared" si="1"/>
        <v>0.12849016771821592</v>
      </c>
      <c r="F59" s="16">
        <f>C59/E59</f>
        <v>1.6690278014868216</v>
      </c>
      <c r="G59" s="13">
        <v>0</v>
      </c>
      <c r="H59" s="18">
        <f t="shared" si="2"/>
        <v>0</v>
      </c>
      <c r="I59" s="13">
        <v>0</v>
      </c>
      <c r="J59" s="18">
        <f t="shared" si="3"/>
        <v>0</v>
      </c>
      <c r="K59" s="17">
        <v>0</v>
      </c>
    </row>
    <row r="60" spans="1:11" ht="15">
      <c r="A60" s="14" t="s">
        <v>113</v>
      </c>
      <c r="B60" s="13">
        <v>14</v>
      </c>
      <c r="C60" s="27">
        <f t="shared" si="0"/>
        <v>0.6004702539903393</v>
      </c>
      <c r="D60" s="13">
        <v>47</v>
      </c>
      <c r="E60" s="18">
        <f t="shared" si="1"/>
        <v>2.0130126275853826</v>
      </c>
      <c r="F60" s="16">
        <f>-E60/C60</f>
        <v>-3.352393585207918</v>
      </c>
      <c r="G60" s="13">
        <v>0</v>
      </c>
      <c r="H60" s="18">
        <f t="shared" si="2"/>
        <v>0</v>
      </c>
      <c r="I60" s="13">
        <v>0</v>
      </c>
      <c r="J60" s="18">
        <f t="shared" si="3"/>
        <v>0</v>
      </c>
      <c r="K60" s="17">
        <v>0</v>
      </c>
    </row>
    <row r="61" spans="1:11" ht="15">
      <c r="A61" s="14" t="s">
        <v>91</v>
      </c>
      <c r="B61" s="13">
        <v>6</v>
      </c>
      <c r="C61" s="27">
        <f t="shared" si="0"/>
        <v>0.25734439456728825</v>
      </c>
      <c r="D61" s="13">
        <v>38</v>
      </c>
      <c r="E61" s="18">
        <f t="shared" si="1"/>
        <v>1.627542124430735</v>
      </c>
      <c r="F61" s="16">
        <f>-E61/C61</f>
        <v>-6.324373713938343</v>
      </c>
      <c r="G61" s="13">
        <v>0</v>
      </c>
      <c r="H61" s="18">
        <f t="shared" si="2"/>
        <v>0</v>
      </c>
      <c r="I61" s="13">
        <v>0</v>
      </c>
      <c r="J61" s="18">
        <f t="shared" si="3"/>
        <v>0</v>
      </c>
      <c r="K61" s="17">
        <v>0</v>
      </c>
    </row>
    <row r="62" spans="1:11" ht="33.75">
      <c r="A62" s="20" t="s">
        <v>92</v>
      </c>
      <c r="B62" s="13">
        <v>8</v>
      </c>
      <c r="C62" s="27">
        <f t="shared" si="0"/>
        <v>0.343125859423051</v>
      </c>
      <c r="D62" s="13">
        <v>9</v>
      </c>
      <c r="E62" s="18">
        <f t="shared" si="1"/>
        <v>0.38547050315464776</v>
      </c>
      <c r="F62" s="16">
        <f>-E62/C62</f>
        <v>-1.1234084886601003</v>
      </c>
      <c r="G62" s="13">
        <v>0</v>
      </c>
      <c r="H62" s="18">
        <f t="shared" si="2"/>
        <v>0</v>
      </c>
      <c r="I62" s="13">
        <v>0</v>
      </c>
      <c r="J62" s="18">
        <f t="shared" si="3"/>
        <v>0</v>
      </c>
      <c r="K62" s="17">
        <v>0</v>
      </c>
    </row>
    <row r="63" spans="1:11" ht="15">
      <c r="A63" s="14" t="s">
        <v>93</v>
      </c>
      <c r="B63" s="13">
        <v>0</v>
      </c>
      <c r="C63" s="27">
        <f t="shared" si="0"/>
        <v>0</v>
      </c>
      <c r="D63" s="13">
        <v>0</v>
      </c>
      <c r="E63" s="18">
        <f t="shared" si="1"/>
        <v>0</v>
      </c>
      <c r="F63" s="17">
        <v>0</v>
      </c>
      <c r="G63" s="13">
        <v>0</v>
      </c>
      <c r="H63" s="18">
        <f t="shared" si="2"/>
        <v>0</v>
      </c>
      <c r="I63" s="13">
        <v>0</v>
      </c>
      <c r="J63" s="18">
        <f t="shared" si="3"/>
        <v>0</v>
      </c>
      <c r="K63" s="17">
        <v>0</v>
      </c>
    </row>
    <row r="64" spans="1:11" ht="15">
      <c r="A64" s="14" t="s">
        <v>19</v>
      </c>
      <c r="B64" s="13">
        <v>51</v>
      </c>
      <c r="C64" s="27">
        <f t="shared" si="0"/>
        <v>2.1874273538219504</v>
      </c>
      <c r="D64" s="13">
        <v>41</v>
      </c>
      <c r="E64" s="18">
        <f t="shared" si="1"/>
        <v>1.7560322921489508</v>
      </c>
      <c r="F64" s="16">
        <f>C64/E64</f>
        <v>1.245664651841384</v>
      </c>
      <c r="G64" s="13">
        <v>4</v>
      </c>
      <c r="H64" s="18">
        <f t="shared" si="2"/>
        <v>1.3190001978500296</v>
      </c>
      <c r="I64" s="13">
        <v>2</v>
      </c>
      <c r="J64" s="18">
        <f t="shared" si="3"/>
        <v>0.66875094043101</v>
      </c>
      <c r="K64" s="16">
        <f>H64/J64</f>
        <v>1.9723339708500955</v>
      </c>
    </row>
    <row r="65" spans="1:11" ht="15">
      <c r="A65" s="14" t="s">
        <v>20</v>
      </c>
      <c r="B65" s="13">
        <v>0</v>
      </c>
      <c r="C65" s="27">
        <f t="shared" si="0"/>
        <v>0</v>
      </c>
      <c r="D65" s="13">
        <v>1</v>
      </c>
      <c r="E65" s="18">
        <f t="shared" si="1"/>
        <v>0.04283005590607197</v>
      </c>
      <c r="F65" s="17">
        <v>0</v>
      </c>
      <c r="G65" s="13">
        <v>0</v>
      </c>
      <c r="H65" s="18">
        <f t="shared" si="2"/>
        <v>0</v>
      </c>
      <c r="I65" s="13">
        <v>1</v>
      </c>
      <c r="J65" s="18">
        <f t="shared" si="3"/>
        <v>0.334375470215505</v>
      </c>
      <c r="K65" s="17">
        <v>0</v>
      </c>
    </row>
    <row r="66" spans="1:11" ht="15">
      <c r="A66" s="14" t="s">
        <v>21</v>
      </c>
      <c r="B66" s="13">
        <v>13</v>
      </c>
      <c r="C66" s="27">
        <f t="shared" si="0"/>
        <v>0.5575795215624579</v>
      </c>
      <c r="D66" s="13">
        <v>11</v>
      </c>
      <c r="E66" s="18">
        <f t="shared" si="1"/>
        <v>0.4711306149667917</v>
      </c>
      <c r="F66" s="16">
        <f>C66/E66</f>
        <v>1.1834924410542917</v>
      </c>
      <c r="G66" s="13">
        <v>0</v>
      </c>
      <c r="H66" s="18">
        <f t="shared" si="2"/>
        <v>0</v>
      </c>
      <c r="I66" s="13">
        <v>0</v>
      </c>
      <c r="J66" s="18">
        <f t="shared" si="3"/>
        <v>0</v>
      </c>
      <c r="K66" s="17">
        <v>0</v>
      </c>
    </row>
    <row r="67" spans="1:11" ht="15">
      <c r="A67" s="14" t="s">
        <v>22</v>
      </c>
      <c r="B67" s="13">
        <v>5609</v>
      </c>
      <c r="C67" s="27">
        <f t="shared" si="0"/>
        <v>240.57411818798664</v>
      </c>
      <c r="D67" s="13">
        <v>6175</v>
      </c>
      <c r="E67" s="18">
        <f t="shared" si="1"/>
        <v>264.47559521999443</v>
      </c>
      <c r="F67" s="16">
        <f>-E67/C67</f>
        <v>-1.0993518222659804</v>
      </c>
      <c r="G67" s="13">
        <v>1388</v>
      </c>
      <c r="H67" s="18">
        <f t="shared" si="2"/>
        <v>457.6930686539603</v>
      </c>
      <c r="I67" s="13">
        <v>1581</v>
      </c>
      <c r="J67" s="18">
        <f t="shared" si="3"/>
        <v>528.6476184107133</v>
      </c>
      <c r="K67" s="16">
        <f>-J67/H67</f>
        <v>-1.1550264896198337</v>
      </c>
    </row>
    <row r="68" spans="1:11" ht="15">
      <c r="A68" s="14" t="s">
        <v>94</v>
      </c>
      <c r="B68" s="13">
        <v>210</v>
      </c>
      <c r="C68" s="27">
        <f aca="true" t="shared" si="6" ref="C68:C117">B68*100000/2331506</f>
        <v>9.007053809855089</v>
      </c>
      <c r="D68" s="13">
        <v>316</v>
      </c>
      <c r="E68" s="18">
        <f aca="true" t="shared" si="7" ref="E68:E117">D68*100000/2334809</f>
        <v>13.534297666318745</v>
      </c>
      <c r="F68" s="16">
        <f>-E68/C68</f>
        <v>-1.5026331530861026</v>
      </c>
      <c r="G68" s="13">
        <v>46</v>
      </c>
      <c r="H68" s="18">
        <f aca="true" t="shared" si="8" ref="H68:H117">G68*100000/303260</f>
        <v>15.16850227527534</v>
      </c>
      <c r="I68" s="13">
        <v>100</v>
      </c>
      <c r="J68" s="18">
        <f aca="true" t="shared" si="9" ref="J68:J117">I68*100000/299065</f>
        <v>33.4375470215505</v>
      </c>
      <c r="K68" s="16">
        <f>-J68/H68</f>
        <v>-2.2044066325555227</v>
      </c>
    </row>
    <row r="69" spans="1:11" ht="15">
      <c r="A69" s="14" t="s">
        <v>116</v>
      </c>
      <c r="B69" s="13">
        <v>839</v>
      </c>
      <c r="C69" s="27">
        <f t="shared" si="6"/>
        <v>35.98532450699248</v>
      </c>
      <c r="D69" s="13"/>
      <c r="E69" s="18"/>
      <c r="F69" s="16"/>
      <c r="G69" s="13">
        <v>234</v>
      </c>
      <c r="H69" s="18">
        <f t="shared" si="8"/>
        <v>77.16151157422674</v>
      </c>
      <c r="I69" s="13"/>
      <c r="J69" s="18"/>
      <c r="K69" s="16"/>
    </row>
    <row r="70" spans="1:11" ht="15">
      <c r="A70" s="14" t="s">
        <v>23</v>
      </c>
      <c r="B70" s="13">
        <v>0</v>
      </c>
      <c r="C70" s="27">
        <f t="shared" si="6"/>
        <v>0</v>
      </c>
      <c r="D70" s="13">
        <v>0</v>
      </c>
      <c r="E70" s="18">
        <f t="shared" si="7"/>
        <v>0</v>
      </c>
      <c r="F70" s="16">
        <v>0</v>
      </c>
      <c r="G70" s="13">
        <v>0</v>
      </c>
      <c r="H70" s="18">
        <f t="shared" si="8"/>
        <v>0</v>
      </c>
      <c r="I70" s="13">
        <v>0</v>
      </c>
      <c r="J70" s="18">
        <f t="shared" si="9"/>
        <v>0</v>
      </c>
      <c r="K70" s="17">
        <v>0</v>
      </c>
    </row>
    <row r="71" spans="1:11" ht="15">
      <c r="A71" s="14" t="s">
        <v>24</v>
      </c>
      <c r="B71" s="13">
        <v>4</v>
      </c>
      <c r="C71" s="27">
        <f t="shared" si="6"/>
        <v>0.1715629297115255</v>
      </c>
      <c r="D71" s="13">
        <v>3</v>
      </c>
      <c r="E71" s="18">
        <f t="shared" si="7"/>
        <v>0.12849016771821592</v>
      </c>
      <c r="F71" s="16">
        <f>C71/E71</f>
        <v>1.3352222411894572</v>
      </c>
      <c r="G71" s="13">
        <v>0</v>
      </c>
      <c r="H71" s="18">
        <f t="shared" si="8"/>
        <v>0</v>
      </c>
      <c r="I71" s="13">
        <v>0</v>
      </c>
      <c r="J71" s="18">
        <f t="shared" si="9"/>
        <v>0</v>
      </c>
      <c r="K71" s="17">
        <v>0</v>
      </c>
    </row>
    <row r="72" spans="1:11" ht="15">
      <c r="A72" s="14" t="s">
        <v>25</v>
      </c>
      <c r="B72" s="13">
        <v>1</v>
      </c>
      <c r="C72" s="27">
        <f t="shared" si="6"/>
        <v>0.04289073242788138</v>
      </c>
      <c r="D72" s="13">
        <v>0</v>
      </c>
      <c r="E72" s="18">
        <f t="shared" si="7"/>
        <v>0</v>
      </c>
      <c r="F72" s="17">
        <v>1</v>
      </c>
      <c r="G72" s="13">
        <v>0</v>
      </c>
      <c r="H72" s="18">
        <f t="shared" si="8"/>
        <v>0</v>
      </c>
      <c r="I72" s="13">
        <v>0</v>
      </c>
      <c r="J72" s="18">
        <f t="shared" si="9"/>
        <v>0</v>
      </c>
      <c r="K72" s="17">
        <v>0</v>
      </c>
    </row>
    <row r="73" spans="1:11" ht="15">
      <c r="A73" s="14" t="s">
        <v>26</v>
      </c>
      <c r="B73" s="13">
        <v>3</v>
      </c>
      <c r="C73" s="27">
        <f t="shared" si="6"/>
        <v>0.12867219728364412</v>
      </c>
      <c r="D73" s="13">
        <v>3</v>
      </c>
      <c r="E73" s="18">
        <f t="shared" si="7"/>
        <v>0.12849016771821592</v>
      </c>
      <c r="F73" s="16">
        <f>C73/E73</f>
        <v>1.0014166808920928</v>
      </c>
      <c r="G73" s="13">
        <v>0</v>
      </c>
      <c r="H73" s="18">
        <f t="shared" si="8"/>
        <v>0</v>
      </c>
      <c r="I73" s="13">
        <v>0</v>
      </c>
      <c r="J73" s="18">
        <f t="shared" si="9"/>
        <v>0</v>
      </c>
      <c r="K73" s="17">
        <v>0</v>
      </c>
    </row>
    <row r="74" spans="1:11" ht="15">
      <c r="A74" s="14" t="s">
        <v>27</v>
      </c>
      <c r="B74" s="13">
        <v>592</v>
      </c>
      <c r="C74" s="27">
        <f t="shared" si="6"/>
        <v>25.391313597305775</v>
      </c>
      <c r="D74" s="13">
        <v>605</v>
      </c>
      <c r="E74" s="18">
        <f t="shared" si="7"/>
        <v>25.912183823173546</v>
      </c>
      <c r="F74" s="16">
        <f>-E74/C74</f>
        <v>-1.0205137171762173</v>
      </c>
      <c r="G74" s="13">
        <v>361</v>
      </c>
      <c r="H74" s="18">
        <f t="shared" si="8"/>
        <v>119.03976785596518</v>
      </c>
      <c r="I74" s="13">
        <v>374</v>
      </c>
      <c r="J74" s="18">
        <f t="shared" si="9"/>
        <v>125.05642586059886</v>
      </c>
      <c r="K74" s="16">
        <f>-J74/H74</f>
        <v>-1.0505432605674574</v>
      </c>
    </row>
    <row r="75" spans="1:11" ht="15">
      <c r="A75" s="14" t="s">
        <v>28</v>
      </c>
      <c r="B75" s="13">
        <v>0</v>
      </c>
      <c r="C75" s="27">
        <f t="shared" si="6"/>
        <v>0</v>
      </c>
      <c r="D75" s="13">
        <v>0</v>
      </c>
      <c r="E75" s="18">
        <f t="shared" si="7"/>
        <v>0</v>
      </c>
      <c r="F75" s="17">
        <v>0</v>
      </c>
      <c r="G75" s="13">
        <v>0</v>
      </c>
      <c r="H75" s="18">
        <f t="shared" si="8"/>
        <v>0</v>
      </c>
      <c r="I75" s="13">
        <v>0</v>
      </c>
      <c r="J75" s="18">
        <f t="shared" si="9"/>
        <v>0</v>
      </c>
      <c r="K75" s="17">
        <v>0</v>
      </c>
    </row>
    <row r="76" spans="1:11" ht="15">
      <c r="A76" s="14" t="s">
        <v>29</v>
      </c>
      <c r="B76" s="13">
        <v>9</v>
      </c>
      <c r="C76" s="27">
        <f t="shared" si="6"/>
        <v>0.3860165918509324</v>
      </c>
      <c r="D76" s="13">
        <v>6</v>
      </c>
      <c r="E76" s="18">
        <f t="shared" si="7"/>
        <v>0.25698033543643184</v>
      </c>
      <c r="F76" s="16">
        <f>C76/E76</f>
        <v>1.5021250213381394</v>
      </c>
      <c r="G76" s="13">
        <v>0</v>
      </c>
      <c r="H76" s="18">
        <f t="shared" si="8"/>
        <v>0</v>
      </c>
      <c r="I76" s="13">
        <v>0</v>
      </c>
      <c r="J76" s="18">
        <f t="shared" si="9"/>
        <v>0</v>
      </c>
      <c r="K76" s="17">
        <v>0</v>
      </c>
    </row>
    <row r="77" spans="1:11" ht="15">
      <c r="A77" s="22" t="s">
        <v>95</v>
      </c>
      <c r="B77" s="13">
        <v>199</v>
      </c>
      <c r="C77" s="27">
        <f t="shared" si="6"/>
        <v>8.535255753148395</v>
      </c>
      <c r="D77" s="13">
        <v>199</v>
      </c>
      <c r="E77" s="18">
        <f t="shared" si="7"/>
        <v>8.523181125308323</v>
      </c>
      <c r="F77" s="16">
        <v>1</v>
      </c>
      <c r="G77" s="13">
        <v>114</v>
      </c>
      <c r="H77" s="18">
        <f t="shared" si="8"/>
        <v>37.59150563872585</v>
      </c>
      <c r="I77" s="13">
        <v>109</v>
      </c>
      <c r="J77" s="18">
        <f t="shared" si="9"/>
        <v>36.44692625349004</v>
      </c>
      <c r="K77" s="16">
        <f>H77/J77</f>
        <v>1.031404003105096</v>
      </c>
    </row>
    <row r="78" spans="1:11" ht="33.75">
      <c r="A78" s="20" t="s">
        <v>96</v>
      </c>
      <c r="B78" s="13">
        <v>704</v>
      </c>
      <c r="C78" s="27">
        <f t="shared" si="6"/>
        <v>30.19507562922849</v>
      </c>
      <c r="D78" s="13">
        <v>883</v>
      </c>
      <c r="E78" s="18">
        <f t="shared" si="7"/>
        <v>37.81893936506155</v>
      </c>
      <c r="F78" s="16">
        <f>-E78/C78</f>
        <v>-1.2524869892510966</v>
      </c>
      <c r="G78" s="13">
        <v>6</v>
      </c>
      <c r="H78" s="18">
        <f t="shared" si="8"/>
        <v>1.9785002967750445</v>
      </c>
      <c r="I78" s="13">
        <v>13</v>
      </c>
      <c r="J78" s="18">
        <f t="shared" si="9"/>
        <v>4.346881112801565</v>
      </c>
      <c r="K78" s="16">
        <f>-J78/H78</f>
        <v>-2.1970586104470047</v>
      </c>
    </row>
    <row r="79" spans="1:11" ht="15">
      <c r="A79" s="14" t="s">
        <v>97</v>
      </c>
      <c r="B79" s="13">
        <v>672</v>
      </c>
      <c r="C79" s="27">
        <f t="shared" si="6"/>
        <v>28.822572191536285</v>
      </c>
      <c r="D79" s="13">
        <v>840</v>
      </c>
      <c r="E79" s="18">
        <f t="shared" si="7"/>
        <v>35.977246961100455</v>
      </c>
      <c r="F79" s="16">
        <f>-E79/C79</f>
        <v>-1.248231654066778</v>
      </c>
      <c r="G79" s="13">
        <v>6</v>
      </c>
      <c r="H79" s="18">
        <f t="shared" si="8"/>
        <v>1.9785002967750445</v>
      </c>
      <c r="I79" s="13">
        <v>12</v>
      </c>
      <c r="J79" s="18">
        <f t="shared" si="9"/>
        <v>4.01250564258606</v>
      </c>
      <c r="K79" s="16">
        <f>-J79/H79</f>
        <v>-2.028054101951081</v>
      </c>
    </row>
    <row r="80" spans="1:11" ht="22.5">
      <c r="A80" s="20" t="s">
        <v>108</v>
      </c>
      <c r="B80" s="13">
        <v>302</v>
      </c>
      <c r="C80" s="27">
        <f t="shared" si="6"/>
        <v>12.953001193220176</v>
      </c>
      <c r="D80" s="13">
        <v>381</v>
      </c>
      <c r="E80" s="18">
        <f t="shared" si="7"/>
        <v>16.318251300213422</v>
      </c>
      <c r="F80" s="16">
        <f>-E80/C80</f>
        <v>-1.25980466277998</v>
      </c>
      <c r="G80" s="13">
        <v>0</v>
      </c>
      <c r="H80" s="18">
        <f t="shared" si="8"/>
        <v>0</v>
      </c>
      <c r="I80" s="13">
        <v>0</v>
      </c>
      <c r="J80" s="18">
        <f t="shared" si="9"/>
        <v>0</v>
      </c>
      <c r="K80" s="17">
        <v>0</v>
      </c>
    </row>
    <row r="81" spans="1:11" ht="15">
      <c r="A81" s="14" t="s">
        <v>30</v>
      </c>
      <c r="B81" s="13">
        <v>259</v>
      </c>
      <c r="C81" s="27">
        <f t="shared" si="6"/>
        <v>11.108699698821276</v>
      </c>
      <c r="D81" s="13">
        <v>227</v>
      </c>
      <c r="E81" s="18">
        <f t="shared" si="7"/>
        <v>9.722422690678338</v>
      </c>
      <c r="F81" s="16">
        <f>C81/E81</f>
        <v>1.1425855522072779</v>
      </c>
      <c r="G81" s="13">
        <v>2</v>
      </c>
      <c r="H81" s="18">
        <f t="shared" si="8"/>
        <v>0.6595000989250148</v>
      </c>
      <c r="I81" s="13">
        <v>3</v>
      </c>
      <c r="J81" s="18">
        <f t="shared" si="9"/>
        <v>1.003126410646515</v>
      </c>
      <c r="K81" s="16">
        <f>-J81/H81</f>
        <v>-1.5210405764633106</v>
      </c>
    </row>
    <row r="82" spans="1:11" ht="15">
      <c r="A82" s="14" t="s">
        <v>98</v>
      </c>
      <c r="B82" s="13">
        <v>205</v>
      </c>
      <c r="C82" s="27">
        <f t="shared" si="6"/>
        <v>8.792600147715682</v>
      </c>
      <c r="D82" s="13">
        <v>243</v>
      </c>
      <c r="E82" s="18">
        <f t="shared" si="7"/>
        <v>10.40770358517549</v>
      </c>
      <c r="F82" s="23">
        <f>-E82/C82</f>
        <v>-1.183688944149179</v>
      </c>
      <c r="G82" s="13">
        <v>1</v>
      </c>
      <c r="H82" s="18">
        <f t="shared" si="8"/>
        <v>0.3297500494625074</v>
      </c>
      <c r="I82" s="13">
        <v>1</v>
      </c>
      <c r="J82" s="18">
        <f t="shared" si="9"/>
        <v>0.334375470215505</v>
      </c>
      <c r="K82" s="16">
        <v>0</v>
      </c>
    </row>
    <row r="83" spans="1:11" ht="45">
      <c r="A83" s="20" t="s">
        <v>114</v>
      </c>
      <c r="B83" s="13">
        <v>196</v>
      </c>
      <c r="C83" s="27">
        <f t="shared" si="6"/>
        <v>8.40658355586475</v>
      </c>
      <c r="D83" s="13">
        <v>133</v>
      </c>
      <c r="E83" s="18">
        <f t="shared" si="7"/>
        <v>5.696397435507572</v>
      </c>
      <c r="F83" s="16">
        <f>C83/E83</f>
        <v>1.4757719507883473</v>
      </c>
      <c r="G83" s="13">
        <v>3</v>
      </c>
      <c r="H83" s="18">
        <f t="shared" si="8"/>
        <v>0.9892501483875222</v>
      </c>
      <c r="I83" s="13">
        <v>2</v>
      </c>
      <c r="J83" s="18">
        <f t="shared" si="9"/>
        <v>0.66875094043101</v>
      </c>
      <c r="K83" s="16">
        <f>H83/J83</f>
        <v>1.4792504781375715</v>
      </c>
    </row>
    <row r="84" spans="1:11" ht="33.75">
      <c r="A84" s="20" t="s">
        <v>99</v>
      </c>
      <c r="B84" s="26">
        <v>246076</v>
      </c>
      <c r="C84" s="27">
        <f t="shared" si="6"/>
        <v>10554.379872923339</v>
      </c>
      <c r="D84" s="13">
        <v>209401</v>
      </c>
      <c r="E84" s="18">
        <f t="shared" si="7"/>
        <v>8968.656536787377</v>
      </c>
      <c r="F84" s="16">
        <f>C84/E84</f>
        <v>1.176807231900529</v>
      </c>
      <c r="G84" s="13">
        <v>148659</v>
      </c>
      <c r="H84" s="18">
        <f t="shared" si="8"/>
        <v>49020.31260304689</v>
      </c>
      <c r="I84" s="13">
        <v>129558</v>
      </c>
      <c r="J84" s="18">
        <f t="shared" si="9"/>
        <v>43321.01717018039</v>
      </c>
      <c r="K84" s="16">
        <f>H84/J84</f>
        <v>1.1315595940528735</v>
      </c>
    </row>
    <row r="85" spans="1:11" ht="22.5">
      <c r="A85" s="20" t="s">
        <v>100</v>
      </c>
      <c r="B85" s="13">
        <v>245268</v>
      </c>
      <c r="C85" s="27">
        <f t="shared" si="6"/>
        <v>10519.72416112161</v>
      </c>
      <c r="D85" s="13">
        <v>209078</v>
      </c>
      <c r="E85" s="18">
        <f t="shared" si="7"/>
        <v>8954.822428729716</v>
      </c>
      <c r="F85" s="16">
        <f>C85/E85</f>
        <v>1.1747551941813192</v>
      </c>
      <c r="G85" s="13">
        <v>148260</v>
      </c>
      <c r="H85" s="18">
        <f t="shared" si="8"/>
        <v>48888.74233331135</v>
      </c>
      <c r="I85" s="13">
        <v>129382</v>
      </c>
      <c r="J85" s="18">
        <f t="shared" si="9"/>
        <v>43262.167087422466</v>
      </c>
      <c r="K85" s="16">
        <f>H85/J85</f>
        <v>1.1300576375316318</v>
      </c>
    </row>
    <row r="86" spans="1:11" ht="15">
      <c r="A86" s="14" t="s">
        <v>31</v>
      </c>
      <c r="B86" s="13">
        <v>808</v>
      </c>
      <c r="C86" s="27">
        <f t="shared" si="6"/>
        <v>34.65571180172815</v>
      </c>
      <c r="D86" s="13">
        <v>323</v>
      </c>
      <c r="E86" s="18">
        <f t="shared" si="7"/>
        <v>13.834108057661247</v>
      </c>
      <c r="F86" s="16">
        <f>C86/E86</f>
        <v>2.505091882850808</v>
      </c>
      <c r="G86" s="13">
        <v>399</v>
      </c>
      <c r="H86" s="18">
        <f t="shared" si="8"/>
        <v>131.57026973554045</v>
      </c>
      <c r="I86" s="13">
        <v>176</v>
      </c>
      <c r="J86" s="18">
        <f t="shared" si="9"/>
        <v>58.85008275792888</v>
      </c>
      <c r="K86" s="16">
        <f>H86/J86</f>
        <v>2.2356853817306477</v>
      </c>
    </row>
    <row r="87" spans="1:11" ht="15">
      <c r="A87" s="14" t="s">
        <v>109</v>
      </c>
      <c r="B87" s="13">
        <v>5490</v>
      </c>
      <c r="C87" s="27">
        <f t="shared" si="6"/>
        <v>235.47012102906876</v>
      </c>
      <c r="D87" s="13">
        <v>3703</v>
      </c>
      <c r="E87" s="18">
        <f t="shared" si="7"/>
        <v>158.59969702018452</v>
      </c>
      <c r="F87" s="16">
        <f>C87/E87</f>
        <v>1.4846820356731272</v>
      </c>
      <c r="G87" s="13">
        <v>1238</v>
      </c>
      <c r="H87" s="18">
        <f t="shared" si="8"/>
        <v>408.2305612345842</v>
      </c>
      <c r="I87" s="13">
        <v>793</v>
      </c>
      <c r="J87" s="18">
        <f t="shared" si="9"/>
        <v>265.15974788089545</v>
      </c>
      <c r="K87" s="16">
        <f>H87/J87</f>
        <v>1.5395646001969852</v>
      </c>
    </row>
    <row r="88" spans="1:11" ht="15">
      <c r="A88" s="14" t="s">
        <v>110</v>
      </c>
      <c r="B88" s="13">
        <v>57</v>
      </c>
      <c r="C88" s="27">
        <f t="shared" si="6"/>
        <v>2.4447717483892384</v>
      </c>
      <c r="D88" s="13">
        <v>345</v>
      </c>
      <c r="E88" s="18">
        <f t="shared" si="7"/>
        <v>14.77636928759483</v>
      </c>
      <c r="F88" s="23">
        <f>-E88/C88</f>
        <v>-6.044069061797031</v>
      </c>
      <c r="G88" s="13">
        <v>11</v>
      </c>
      <c r="H88" s="18">
        <f t="shared" si="8"/>
        <v>3.6272505440875817</v>
      </c>
      <c r="I88" s="13">
        <v>73</v>
      </c>
      <c r="J88" s="18">
        <f t="shared" si="9"/>
        <v>24.409409325731865</v>
      </c>
      <c r="K88" s="16">
        <f>-J88/H88</f>
        <v>-6.729452247383132</v>
      </c>
    </row>
    <row r="89" spans="1:11" ht="15">
      <c r="A89" s="14" t="s">
        <v>111</v>
      </c>
      <c r="B89" s="13">
        <v>2619</v>
      </c>
      <c r="C89" s="27">
        <f t="shared" si="6"/>
        <v>112.33082822862133</v>
      </c>
      <c r="D89" s="13">
        <v>1936</v>
      </c>
      <c r="E89" s="18">
        <f t="shared" si="7"/>
        <v>82.91898823415534</v>
      </c>
      <c r="F89" s="16">
        <f>C89/E89</f>
        <v>1.354705726888632</v>
      </c>
      <c r="G89" s="13">
        <v>559</v>
      </c>
      <c r="H89" s="18">
        <f t="shared" si="8"/>
        <v>184.33027764954164</v>
      </c>
      <c r="I89" s="13">
        <v>369</v>
      </c>
      <c r="J89" s="18">
        <f t="shared" si="9"/>
        <v>123.38454850952134</v>
      </c>
      <c r="K89" s="16">
        <f>H89/J89</f>
        <v>1.4939494440449912</v>
      </c>
    </row>
    <row r="90" spans="1:11" ht="22.5">
      <c r="A90" s="20" t="s">
        <v>112</v>
      </c>
      <c r="B90" s="13">
        <v>42</v>
      </c>
      <c r="C90" s="27">
        <f t="shared" si="6"/>
        <v>1.8014107619710178</v>
      </c>
      <c r="D90" s="13">
        <v>35</v>
      </c>
      <c r="E90" s="18">
        <f t="shared" si="7"/>
        <v>1.4990519567125191</v>
      </c>
      <c r="F90" s="16">
        <f>C90/E90</f>
        <v>1.2017000170705114</v>
      </c>
      <c r="G90" s="13">
        <v>17</v>
      </c>
      <c r="H90" s="18">
        <f t="shared" si="8"/>
        <v>5.605750840862626</v>
      </c>
      <c r="I90" s="13">
        <v>14</v>
      </c>
      <c r="J90" s="18">
        <f t="shared" si="9"/>
        <v>4.68125658301707</v>
      </c>
      <c r="K90" s="16">
        <f>H90/J90</f>
        <v>1.197488482301844</v>
      </c>
    </row>
    <row r="91" spans="1:11" ht="15">
      <c r="A91" s="14" t="s">
        <v>101</v>
      </c>
      <c r="B91" s="13">
        <v>1</v>
      </c>
      <c r="C91" s="27">
        <f t="shared" si="6"/>
        <v>0.04289073242788138</v>
      </c>
      <c r="D91" s="13">
        <v>0</v>
      </c>
      <c r="E91" s="18">
        <f t="shared" si="7"/>
        <v>0</v>
      </c>
      <c r="F91" s="24">
        <v>1</v>
      </c>
      <c r="G91" s="13">
        <v>1</v>
      </c>
      <c r="H91" s="18">
        <f t="shared" si="8"/>
        <v>0.3297500494625074</v>
      </c>
      <c r="I91" s="13">
        <v>0</v>
      </c>
      <c r="J91" s="18">
        <f t="shared" si="9"/>
        <v>0</v>
      </c>
      <c r="K91" s="17">
        <v>1</v>
      </c>
    </row>
    <row r="92" spans="1:11" ht="15">
      <c r="A92" s="14" t="s">
        <v>102</v>
      </c>
      <c r="B92" s="13">
        <v>40</v>
      </c>
      <c r="C92" s="27">
        <f t="shared" si="6"/>
        <v>1.7156292971152551</v>
      </c>
      <c r="D92" s="13">
        <v>45</v>
      </c>
      <c r="E92" s="18">
        <f t="shared" si="7"/>
        <v>1.9273525157732387</v>
      </c>
      <c r="F92" s="23">
        <f>-E92/C92</f>
        <v>-1.1234084886601001</v>
      </c>
      <c r="G92" s="13">
        <v>17</v>
      </c>
      <c r="H92" s="18">
        <f t="shared" si="8"/>
        <v>5.605750840862626</v>
      </c>
      <c r="I92" s="13">
        <v>13</v>
      </c>
      <c r="J92" s="18">
        <f t="shared" si="9"/>
        <v>4.346881112801565</v>
      </c>
      <c r="K92" s="16">
        <f>H92/J92</f>
        <v>1.289602980940447</v>
      </c>
    </row>
    <row r="93" spans="1:11" ht="15">
      <c r="A93" s="22" t="s">
        <v>32</v>
      </c>
      <c r="B93" s="13">
        <v>725</v>
      </c>
      <c r="C93" s="27">
        <f t="shared" si="6"/>
        <v>31.095781010213997</v>
      </c>
      <c r="D93" s="13">
        <v>661</v>
      </c>
      <c r="E93" s="18">
        <f t="shared" si="7"/>
        <v>28.310666953913575</v>
      </c>
      <c r="F93" s="16">
        <f>C93/E93</f>
        <v>1.0983768436411003</v>
      </c>
      <c r="G93" s="13">
        <v>645</v>
      </c>
      <c r="H93" s="18">
        <f t="shared" si="8"/>
        <v>212.68878190331728</v>
      </c>
      <c r="I93" s="13">
        <v>601</v>
      </c>
      <c r="J93" s="18">
        <f t="shared" si="9"/>
        <v>200.9596575995185</v>
      </c>
      <c r="K93" s="16">
        <f>H93/J93</f>
        <v>1.0583655667207252</v>
      </c>
    </row>
    <row r="94" spans="1:11" ht="15">
      <c r="A94" s="22" t="s">
        <v>33</v>
      </c>
      <c r="B94" s="13">
        <v>138</v>
      </c>
      <c r="C94" s="27">
        <f t="shared" si="6"/>
        <v>5.91892107504763</v>
      </c>
      <c r="D94" s="13">
        <v>158</v>
      </c>
      <c r="E94" s="18">
        <f t="shared" si="7"/>
        <v>6.767148833159372</v>
      </c>
      <c r="F94" s="23">
        <f>-E94/C94</f>
        <v>-1.1433078338698606</v>
      </c>
      <c r="G94" s="13">
        <v>56</v>
      </c>
      <c r="H94" s="18">
        <f t="shared" si="8"/>
        <v>18.466002769900417</v>
      </c>
      <c r="I94" s="13">
        <v>51</v>
      </c>
      <c r="J94" s="18">
        <f t="shared" si="9"/>
        <v>17.053148980990755</v>
      </c>
      <c r="K94" s="16">
        <f>H94/J94</f>
        <v>1.0828500232118172</v>
      </c>
    </row>
    <row r="95" spans="1:11" ht="15">
      <c r="A95" s="22" t="s">
        <v>34</v>
      </c>
      <c r="B95" s="13">
        <v>1</v>
      </c>
      <c r="C95" s="27">
        <f t="shared" si="6"/>
        <v>0.04289073242788138</v>
      </c>
      <c r="D95" s="13">
        <v>4</v>
      </c>
      <c r="E95" s="18">
        <f t="shared" si="7"/>
        <v>0.1713202236242879</v>
      </c>
      <c r="F95" s="23">
        <f>-E95/C95</f>
        <v>-3.9943412930136897</v>
      </c>
      <c r="G95" s="13">
        <v>1</v>
      </c>
      <c r="H95" s="18">
        <f t="shared" si="8"/>
        <v>0.3297500494625074</v>
      </c>
      <c r="I95" s="13">
        <v>3</v>
      </c>
      <c r="J95" s="18">
        <f t="shared" si="9"/>
        <v>1.003126410646515</v>
      </c>
      <c r="K95" s="16">
        <f>-J95/H95</f>
        <v>-3.042081152926621</v>
      </c>
    </row>
    <row r="96" spans="1:11" ht="15">
      <c r="A96" s="14" t="s">
        <v>35</v>
      </c>
      <c r="B96" s="13">
        <v>0</v>
      </c>
      <c r="C96" s="27">
        <f t="shared" si="6"/>
        <v>0</v>
      </c>
      <c r="D96" s="13">
        <v>2</v>
      </c>
      <c r="E96" s="18">
        <f t="shared" si="7"/>
        <v>0.08566011181214395</v>
      </c>
      <c r="F96" s="23">
        <v>0</v>
      </c>
      <c r="G96" s="13">
        <v>0</v>
      </c>
      <c r="H96" s="18">
        <f t="shared" si="8"/>
        <v>0</v>
      </c>
      <c r="I96" s="13">
        <v>0</v>
      </c>
      <c r="J96" s="18">
        <f t="shared" si="9"/>
        <v>0</v>
      </c>
      <c r="K96" s="17">
        <v>0</v>
      </c>
    </row>
    <row r="97" spans="1:11" ht="15">
      <c r="A97" s="14" t="s">
        <v>36</v>
      </c>
      <c r="B97" s="13">
        <v>0</v>
      </c>
      <c r="C97" s="27">
        <f t="shared" si="6"/>
        <v>0</v>
      </c>
      <c r="D97" s="13">
        <v>2</v>
      </c>
      <c r="E97" s="18">
        <f t="shared" si="7"/>
        <v>0.08566011181214395</v>
      </c>
      <c r="F97" s="23">
        <v>0</v>
      </c>
      <c r="G97" s="13">
        <v>0</v>
      </c>
      <c r="H97" s="18">
        <f t="shared" si="8"/>
        <v>0</v>
      </c>
      <c r="I97" s="13">
        <v>0</v>
      </c>
      <c r="J97" s="18">
        <f t="shared" si="9"/>
        <v>0</v>
      </c>
      <c r="K97" s="17">
        <v>0</v>
      </c>
    </row>
    <row r="98" spans="1:11" ht="15">
      <c r="A98" s="14" t="s">
        <v>103</v>
      </c>
      <c r="B98" s="13">
        <v>0</v>
      </c>
      <c r="C98" s="27">
        <f t="shared" si="6"/>
        <v>0</v>
      </c>
      <c r="D98" s="13">
        <v>0</v>
      </c>
      <c r="E98" s="18">
        <f t="shared" si="7"/>
        <v>0</v>
      </c>
      <c r="F98" s="24">
        <v>0</v>
      </c>
      <c r="G98" s="13">
        <v>0</v>
      </c>
      <c r="H98" s="18">
        <f t="shared" si="8"/>
        <v>0</v>
      </c>
      <c r="I98" s="13">
        <v>0</v>
      </c>
      <c r="J98" s="18">
        <f t="shared" si="9"/>
        <v>0</v>
      </c>
      <c r="K98" s="17">
        <v>0</v>
      </c>
    </row>
    <row r="99" spans="1:11" ht="15">
      <c r="A99" s="28" t="s">
        <v>37</v>
      </c>
      <c r="B99" s="13">
        <v>129</v>
      </c>
      <c r="C99" s="27">
        <f t="shared" si="6"/>
        <v>5.532904483196698</v>
      </c>
      <c r="D99" s="13">
        <v>121</v>
      </c>
      <c r="E99" s="18">
        <f t="shared" si="7"/>
        <v>5.1824367646347085</v>
      </c>
      <c r="F99" s="16">
        <f>C99/E99</f>
        <v>1.0676260482238016</v>
      </c>
      <c r="G99" s="13">
        <v>120</v>
      </c>
      <c r="H99" s="18">
        <f t="shared" si="8"/>
        <v>39.57000593550089</v>
      </c>
      <c r="I99" s="13">
        <v>116</v>
      </c>
      <c r="J99" s="18">
        <f t="shared" si="9"/>
        <v>38.78755454499858</v>
      </c>
      <c r="K99" s="16">
        <f>H99/J99</f>
        <v>1.020172743543153</v>
      </c>
    </row>
    <row r="100" spans="1:11" ht="15">
      <c r="A100" s="14" t="s">
        <v>38</v>
      </c>
      <c r="B100" s="13">
        <v>0</v>
      </c>
      <c r="C100" s="27">
        <f t="shared" si="6"/>
        <v>0</v>
      </c>
      <c r="D100" s="13">
        <v>0</v>
      </c>
      <c r="E100" s="18">
        <f t="shared" si="7"/>
        <v>0</v>
      </c>
      <c r="F100" s="24">
        <v>0</v>
      </c>
      <c r="G100" s="13">
        <v>0</v>
      </c>
      <c r="H100" s="18">
        <f t="shared" si="8"/>
        <v>0</v>
      </c>
      <c r="I100" s="13">
        <v>0</v>
      </c>
      <c r="J100" s="18">
        <f t="shared" si="9"/>
        <v>0</v>
      </c>
      <c r="K100" s="17">
        <v>0</v>
      </c>
    </row>
    <row r="101" spans="1:11" ht="15">
      <c r="A101" s="14" t="s">
        <v>39</v>
      </c>
      <c r="B101" s="13">
        <v>1</v>
      </c>
      <c r="C101" s="27">
        <f t="shared" si="6"/>
        <v>0.04289073242788138</v>
      </c>
      <c r="D101" s="13">
        <v>3</v>
      </c>
      <c r="E101" s="18">
        <f t="shared" si="7"/>
        <v>0.12849016771821592</v>
      </c>
      <c r="F101" s="23">
        <f>-E101/C101</f>
        <v>-2.995755969760267</v>
      </c>
      <c r="G101" s="13">
        <v>0</v>
      </c>
      <c r="H101" s="18">
        <f t="shared" si="8"/>
        <v>0</v>
      </c>
      <c r="I101" s="13">
        <v>0</v>
      </c>
      <c r="J101" s="18">
        <f t="shared" si="9"/>
        <v>0</v>
      </c>
      <c r="K101" s="17">
        <v>0</v>
      </c>
    </row>
    <row r="102" spans="1:11" ht="15">
      <c r="A102" s="14" t="s">
        <v>40</v>
      </c>
      <c r="B102" s="13">
        <v>0</v>
      </c>
      <c r="C102" s="27">
        <f t="shared" si="6"/>
        <v>0</v>
      </c>
      <c r="D102" s="13">
        <v>0</v>
      </c>
      <c r="E102" s="18">
        <f t="shared" si="7"/>
        <v>0</v>
      </c>
      <c r="F102" s="24">
        <v>0</v>
      </c>
      <c r="G102" s="13">
        <v>0</v>
      </c>
      <c r="H102" s="18">
        <f t="shared" si="8"/>
        <v>0</v>
      </c>
      <c r="I102" s="13">
        <v>0</v>
      </c>
      <c r="J102" s="18">
        <f t="shared" si="9"/>
        <v>0</v>
      </c>
      <c r="K102" s="17">
        <v>0</v>
      </c>
    </row>
    <row r="103" spans="1:11" ht="15">
      <c r="A103" s="14" t="s">
        <v>104</v>
      </c>
      <c r="B103" s="13">
        <v>0</v>
      </c>
      <c r="C103" s="27">
        <f t="shared" si="6"/>
        <v>0</v>
      </c>
      <c r="D103" s="13">
        <v>0</v>
      </c>
      <c r="E103" s="18">
        <f t="shared" si="7"/>
        <v>0</v>
      </c>
      <c r="F103" s="24">
        <v>0</v>
      </c>
      <c r="G103" s="13">
        <v>0</v>
      </c>
      <c r="H103" s="18">
        <f t="shared" si="8"/>
        <v>0</v>
      </c>
      <c r="I103" s="13">
        <v>0</v>
      </c>
      <c r="J103" s="18">
        <f t="shared" si="9"/>
        <v>0</v>
      </c>
      <c r="K103" s="17">
        <v>0</v>
      </c>
    </row>
    <row r="104" spans="1:11" ht="15">
      <c r="A104" s="14" t="s">
        <v>41</v>
      </c>
      <c r="B104" s="13">
        <v>16</v>
      </c>
      <c r="C104" s="27">
        <f t="shared" si="6"/>
        <v>0.686251718846102</v>
      </c>
      <c r="D104" s="13">
        <v>30</v>
      </c>
      <c r="E104" s="18">
        <f t="shared" si="7"/>
        <v>1.2849016771821593</v>
      </c>
      <c r="F104" s="23">
        <f>-E104/C104</f>
        <v>-1.8723474811001672</v>
      </c>
      <c r="G104" s="13">
        <v>11</v>
      </c>
      <c r="H104" s="18">
        <f t="shared" si="8"/>
        <v>3.6272505440875817</v>
      </c>
      <c r="I104" s="13">
        <v>17</v>
      </c>
      <c r="J104" s="18">
        <f t="shared" si="9"/>
        <v>5.684382993663585</v>
      </c>
      <c r="K104" s="16">
        <f>-J104/H104</f>
        <v>-1.5671327151440169</v>
      </c>
    </row>
    <row r="105" spans="1:11" ht="15">
      <c r="A105" s="14" t="s">
        <v>42</v>
      </c>
      <c r="B105" s="13">
        <v>0</v>
      </c>
      <c r="C105" s="27">
        <f t="shared" si="6"/>
        <v>0</v>
      </c>
      <c r="D105" s="13">
        <v>0</v>
      </c>
      <c r="E105" s="18">
        <f t="shared" si="7"/>
        <v>0</v>
      </c>
      <c r="F105" s="23">
        <v>0</v>
      </c>
      <c r="G105" s="13">
        <v>0</v>
      </c>
      <c r="H105" s="18">
        <f t="shared" si="8"/>
        <v>0</v>
      </c>
      <c r="I105" s="13">
        <v>0</v>
      </c>
      <c r="J105" s="18">
        <f t="shared" si="9"/>
        <v>0</v>
      </c>
      <c r="K105" s="17">
        <v>0</v>
      </c>
    </row>
    <row r="106" spans="1:11" ht="15">
      <c r="A106" s="14" t="s">
        <v>43</v>
      </c>
      <c r="B106" s="13">
        <v>1629</v>
      </c>
      <c r="C106" s="27">
        <f t="shared" si="6"/>
        <v>69.86900312501876</v>
      </c>
      <c r="D106" s="13">
        <v>1577</v>
      </c>
      <c r="E106" s="18">
        <f t="shared" si="7"/>
        <v>67.54299816387551</v>
      </c>
      <c r="F106" s="16">
        <f>C106/E106</f>
        <v>1.034437395797856</v>
      </c>
      <c r="G106" s="13">
        <v>1542</v>
      </c>
      <c r="H106" s="18">
        <f t="shared" si="8"/>
        <v>508.47457627118644</v>
      </c>
      <c r="I106" s="13">
        <v>1496</v>
      </c>
      <c r="J106" s="18">
        <f t="shared" si="9"/>
        <v>500.22570344239546</v>
      </c>
      <c r="K106" s="16">
        <f>H106/J106</f>
        <v>1.0164903018218072</v>
      </c>
    </row>
    <row r="107" spans="1:11" ht="15">
      <c r="A107" s="14" t="s">
        <v>44</v>
      </c>
      <c r="B107" s="13">
        <v>0</v>
      </c>
      <c r="C107" s="27">
        <f t="shared" si="6"/>
        <v>0</v>
      </c>
      <c r="D107" s="13">
        <v>0</v>
      </c>
      <c r="E107" s="18">
        <f t="shared" si="7"/>
        <v>0</v>
      </c>
      <c r="F107" s="24">
        <v>0</v>
      </c>
      <c r="G107" s="13">
        <v>0</v>
      </c>
      <c r="H107" s="18">
        <f t="shared" si="8"/>
        <v>0</v>
      </c>
      <c r="I107" s="13">
        <v>0</v>
      </c>
      <c r="J107" s="18">
        <f t="shared" si="9"/>
        <v>0</v>
      </c>
      <c r="K107" s="17">
        <v>0</v>
      </c>
    </row>
    <row r="108" spans="1:11" ht="15">
      <c r="A108" s="14" t="s">
        <v>45</v>
      </c>
      <c r="B108" s="13">
        <v>7</v>
      </c>
      <c r="C108" s="27">
        <f t="shared" si="6"/>
        <v>0.30023512699516963</v>
      </c>
      <c r="D108" s="13">
        <v>9</v>
      </c>
      <c r="E108" s="18">
        <f t="shared" si="7"/>
        <v>0.38547050315464776</v>
      </c>
      <c r="F108" s="23">
        <f>-E108/C108</f>
        <v>-1.2838954156115432</v>
      </c>
      <c r="G108" s="13">
        <v>1</v>
      </c>
      <c r="H108" s="18">
        <f t="shared" si="8"/>
        <v>0.3297500494625074</v>
      </c>
      <c r="I108" s="13">
        <v>3</v>
      </c>
      <c r="J108" s="18">
        <f t="shared" si="9"/>
        <v>1.003126410646515</v>
      </c>
      <c r="K108" s="16">
        <f>-J108/H108</f>
        <v>-3.042081152926621</v>
      </c>
    </row>
    <row r="109" spans="1:11" ht="15">
      <c r="A109" s="14" t="s">
        <v>46</v>
      </c>
      <c r="B109" s="13">
        <v>1</v>
      </c>
      <c r="C109" s="27">
        <f t="shared" si="6"/>
        <v>0.04289073242788138</v>
      </c>
      <c r="D109" s="13">
        <v>2</v>
      </c>
      <c r="E109" s="18">
        <f t="shared" si="7"/>
        <v>0.08566011181214395</v>
      </c>
      <c r="F109" s="23">
        <f>-E109/C109</f>
        <v>-1.9971706465068448</v>
      </c>
      <c r="G109" s="13">
        <v>0</v>
      </c>
      <c r="H109" s="18">
        <f t="shared" si="8"/>
        <v>0</v>
      </c>
      <c r="I109" s="13">
        <v>0</v>
      </c>
      <c r="J109" s="18">
        <f t="shared" si="9"/>
        <v>0</v>
      </c>
      <c r="K109" s="17">
        <v>0</v>
      </c>
    </row>
    <row r="110" spans="1:11" ht="15">
      <c r="A110" s="14" t="s">
        <v>47</v>
      </c>
      <c r="B110" s="13">
        <v>0</v>
      </c>
      <c r="C110" s="27">
        <f t="shared" si="6"/>
        <v>0</v>
      </c>
      <c r="D110" s="13">
        <v>0</v>
      </c>
      <c r="E110" s="18">
        <f t="shared" si="7"/>
        <v>0</v>
      </c>
      <c r="F110" s="23">
        <v>0</v>
      </c>
      <c r="G110" s="13">
        <v>0</v>
      </c>
      <c r="H110" s="18">
        <f t="shared" si="8"/>
        <v>0</v>
      </c>
      <c r="I110" s="13">
        <v>0</v>
      </c>
      <c r="J110" s="18">
        <f t="shared" si="9"/>
        <v>0</v>
      </c>
      <c r="K110" s="17">
        <v>0</v>
      </c>
    </row>
    <row r="111" spans="1:11" ht="15">
      <c r="A111" s="14" t="s">
        <v>48</v>
      </c>
      <c r="B111" s="13">
        <v>3</v>
      </c>
      <c r="C111" s="27">
        <f t="shared" si="6"/>
        <v>0.12867219728364412</v>
      </c>
      <c r="D111" s="13">
        <v>4</v>
      </c>
      <c r="E111" s="18">
        <f t="shared" si="7"/>
        <v>0.1713202236242879</v>
      </c>
      <c r="F111" s="23">
        <f>-E111/C111</f>
        <v>-1.33144709767123</v>
      </c>
      <c r="G111" s="13">
        <v>0</v>
      </c>
      <c r="H111" s="18">
        <f t="shared" si="8"/>
        <v>0</v>
      </c>
      <c r="I111" s="13">
        <v>1</v>
      </c>
      <c r="J111" s="18">
        <f t="shared" si="9"/>
        <v>0.334375470215505</v>
      </c>
      <c r="K111" s="16">
        <v>0</v>
      </c>
    </row>
    <row r="112" spans="1:11" ht="15">
      <c r="A112" s="14" t="s">
        <v>49</v>
      </c>
      <c r="B112" s="13">
        <v>1</v>
      </c>
      <c r="C112" s="27">
        <f t="shared" si="6"/>
        <v>0.04289073242788138</v>
      </c>
      <c r="D112" s="13">
        <v>3</v>
      </c>
      <c r="E112" s="18">
        <f t="shared" si="7"/>
        <v>0.12849016771821592</v>
      </c>
      <c r="F112" s="23">
        <f>-E112/C112</f>
        <v>-2.995755969760267</v>
      </c>
      <c r="G112" s="13">
        <v>0</v>
      </c>
      <c r="H112" s="18">
        <f t="shared" si="8"/>
        <v>0</v>
      </c>
      <c r="I112" s="13">
        <v>0</v>
      </c>
      <c r="J112" s="18">
        <f t="shared" si="9"/>
        <v>0</v>
      </c>
      <c r="K112" s="17">
        <v>0</v>
      </c>
    </row>
    <row r="113" spans="1:11" ht="15">
      <c r="A113" s="14" t="s">
        <v>50</v>
      </c>
      <c r="B113" s="13">
        <v>2</v>
      </c>
      <c r="C113" s="27">
        <f t="shared" si="6"/>
        <v>0.08578146485576275</v>
      </c>
      <c r="D113" s="13">
        <v>2</v>
      </c>
      <c r="E113" s="18">
        <f t="shared" si="7"/>
        <v>0.08566011181214395</v>
      </c>
      <c r="F113" s="16">
        <f>C113/E113</f>
        <v>1.001416680892093</v>
      </c>
      <c r="G113" s="13">
        <v>1</v>
      </c>
      <c r="H113" s="18">
        <f t="shared" si="8"/>
        <v>0.3297500494625074</v>
      </c>
      <c r="I113" s="13">
        <v>0</v>
      </c>
      <c r="J113" s="18">
        <f t="shared" si="9"/>
        <v>0</v>
      </c>
      <c r="K113" s="17">
        <v>1</v>
      </c>
    </row>
    <row r="114" spans="1:11" ht="15">
      <c r="A114" s="14" t="s">
        <v>117</v>
      </c>
      <c r="B114" s="13">
        <v>6</v>
      </c>
      <c r="C114" s="27">
        <f t="shared" si="6"/>
        <v>0.25734439456728825</v>
      </c>
      <c r="D114" s="13">
        <v>0</v>
      </c>
      <c r="E114" s="18">
        <f t="shared" si="7"/>
        <v>0</v>
      </c>
      <c r="F114" s="24">
        <v>6</v>
      </c>
      <c r="G114" s="13">
        <v>0</v>
      </c>
      <c r="H114" s="18">
        <f t="shared" si="8"/>
        <v>0</v>
      </c>
      <c r="I114" s="13">
        <v>0</v>
      </c>
      <c r="J114" s="18">
        <f t="shared" si="9"/>
        <v>0</v>
      </c>
      <c r="K114" s="17"/>
    </row>
    <row r="115" spans="1:11" ht="15">
      <c r="A115" s="14" t="s">
        <v>51</v>
      </c>
      <c r="B115" s="13">
        <v>2</v>
      </c>
      <c r="C115" s="27">
        <f t="shared" si="6"/>
        <v>0.08578146485576275</v>
      </c>
      <c r="D115" s="13">
        <v>4</v>
      </c>
      <c r="E115" s="18">
        <f t="shared" si="7"/>
        <v>0.1713202236242879</v>
      </c>
      <c r="F115" s="23">
        <f>-E115/C115</f>
        <v>-1.9971706465068448</v>
      </c>
      <c r="G115" s="13">
        <v>0</v>
      </c>
      <c r="H115" s="18">
        <f t="shared" si="8"/>
        <v>0</v>
      </c>
      <c r="I115" s="13">
        <v>0</v>
      </c>
      <c r="J115" s="18">
        <f t="shared" si="9"/>
        <v>0</v>
      </c>
      <c r="K115" s="16">
        <v>0</v>
      </c>
    </row>
    <row r="116" spans="1:11" ht="15">
      <c r="A116" s="14" t="s">
        <v>52</v>
      </c>
      <c r="B116" s="13">
        <v>0</v>
      </c>
      <c r="C116" s="27">
        <f t="shared" si="6"/>
        <v>0</v>
      </c>
      <c r="D116" s="13">
        <v>0</v>
      </c>
      <c r="E116" s="18">
        <f t="shared" si="7"/>
        <v>0</v>
      </c>
      <c r="F116" s="24">
        <v>0</v>
      </c>
      <c r="G116" s="13">
        <v>0</v>
      </c>
      <c r="H116" s="18">
        <f t="shared" si="8"/>
        <v>0</v>
      </c>
      <c r="I116" s="13">
        <v>0</v>
      </c>
      <c r="J116" s="18">
        <f t="shared" si="9"/>
        <v>0</v>
      </c>
      <c r="K116" s="17">
        <v>0</v>
      </c>
    </row>
    <row r="117" spans="1:11" ht="15">
      <c r="A117" s="14" t="s">
        <v>105</v>
      </c>
      <c r="B117" s="13">
        <v>0</v>
      </c>
      <c r="C117" s="27">
        <f t="shared" si="6"/>
        <v>0</v>
      </c>
      <c r="D117" s="13">
        <v>5</v>
      </c>
      <c r="E117" s="18">
        <f t="shared" si="7"/>
        <v>0.21415027953035987</v>
      </c>
      <c r="F117" s="23">
        <v>0</v>
      </c>
      <c r="G117" s="13">
        <v>0</v>
      </c>
      <c r="H117" s="18">
        <f t="shared" si="8"/>
        <v>0</v>
      </c>
      <c r="I117" s="13">
        <v>0</v>
      </c>
      <c r="J117" s="18">
        <f t="shared" si="9"/>
        <v>0</v>
      </c>
      <c r="K117" s="17">
        <v>0</v>
      </c>
    </row>
    <row r="118" spans="3:8" ht="15">
      <c r="C118" s="19"/>
      <c r="E118" s="15"/>
      <c r="H118" s="19"/>
    </row>
    <row r="119" spans="3:8" ht="15">
      <c r="C119" s="19"/>
      <c r="H119" s="19"/>
    </row>
    <row r="120" ht="15">
      <c r="H120" s="19"/>
    </row>
  </sheetData>
  <sheetProtection/>
  <mergeCells count="10">
    <mergeCell ref="B3:C3"/>
    <mergeCell ref="D3:E3"/>
    <mergeCell ref="B2:E2"/>
    <mergeCell ref="A2:A4"/>
    <mergeCell ref="A1:K1"/>
    <mergeCell ref="G2:J2"/>
    <mergeCell ref="K2:K4"/>
    <mergeCell ref="G3:H3"/>
    <mergeCell ref="I3:J3"/>
    <mergeCell ref="F2:F4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2013-11-14T05:27:16Z</cp:lastPrinted>
  <dcterms:created xsi:type="dcterms:W3CDTF">2010-12-01T10:49:57Z</dcterms:created>
  <dcterms:modified xsi:type="dcterms:W3CDTF">2013-11-14T05:27:22Z</dcterms:modified>
  <cp:category/>
  <cp:version/>
  <cp:contentType/>
  <cp:contentStatus/>
</cp:coreProperties>
</file>