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35" windowHeight="762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<sst xmlns="http://schemas.openxmlformats.org/spreadsheetml/2006/main" count="142" uniqueCount="127">
  <si>
    <t>ВСЕ ЗАБОЛЕВАНИЯ</t>
  </si>
  <si>
    <t>все жители</t>
  </si>
  <si>
    <t>до 17 лет</t>
  </si>
  <si>
    <t>до 14 лет</t>
  </si>
  <si>
    <t>Сальмонеллезы</t>
  </si>
  <si>
    <t>Сальмонеллезы В</t>
  </si>
  <si>
    <t>Сальмонеллезы С</t>
  </si>
  <si>
    <t>Сальмонеллезы Д</t>
  </si>
  <si>
    <t>Дизентерия</t>
  </si>
  <si>
    <t>Дизентерия Зонне</t>
  </si>
  <si>
    <t>ГЕПАТИТЫ</t>
  </si>
  <si>
    <t>Дифтерия</t>
  </si>
  <si>
    <t>Коклюш</t>
  </si>
  <si>
    <t>Скарлатина</t>
  </si>
  <si>
    <t>Ветряная оспа</t>
  </si>
  <si>
    <t>Краснуха</t>
  </si>
  <si>
    <t>Столбняк</t>
  </si>
  <si>
    <t>Туляремия</t>
  </si>
  <si>
    <t>Сибирская язва</t>
  </si>
  <si>
    <t>Бруцеллез</t>
  </si>
  <si>
    <t>Болезнь Лайма</t>
  </si>
  <si>
    <t>Псевдотуберкулез</t>
  </si>
  <si>
    <t>Лептоспироз</t>
  </si>
  <si>
    <t>Укусы животными</t>
  </si>
  <si>
    <t>Орнитоз</t>
  </si>
  <si>
    <t>Риккетсиозы</t>
  </si>
  <si>
    <t>Болезнь Бриля</t>
  </si>
  <si>
    <t>Лихорадка Ку</t>
  </si>
  <si>
    <t>Педикулез</t>
  </si>
  <si>
    <t>Листериоз</t>
  </si>
  <si>
    <t>Легионеллез</t>
  </si>
  <si>
    <t>Сифилис</t>
  </si>
  <si>
    <t>Грипп</t>
  </si>
  <si>
    <t>Микроспория</t>
  </si>
  <si>
    <t>Чесотка</t>
  </si>
  <si>
    <t>Трихофития</t>
  </si>
  <si>
    <t>Малярия</t>
  </si>
  <si>
    <t>МалярияPl.falciparum</t>
  </si>
  <si>
    <t>Лямблиоз</t>
  </si>
  <si>
    <t>Криптоспоридиоз</t>
  </si>
  <si>
    <t>Токсоплазмоз</t>
  </si>
  <si>
    <t>Амебиаз</t>
  </si>
  <si>
    <t>Аскаридоз</t>
  </si>
  <si>
    <t>Трихоцефаллез</t>
  </si>
  <si>
    <t>Энтеробиоз</t>
  </si>
  <si>
    <t>Трихинеллез</t>
  </si>
  <si>
    <t>Токсокароз</t>
  </si>
  <si>
    <t>Тениаринхоз</t>
  </si>
  <si>
    <t>Тениоз</t>
  </si>
  <si>
    <t>Гименолепидоз</t>
  </si>
  <si>
    <t>Дифиллоботриоз</t>
  </si>
  <si>
    <t>Эхинококкоз</t>
  </si>
  <si>
    <t>Описторхоз</t>
  </si>
  <si>
    <t>Клонохорз</t>
  </si>
  <si>
    <t>забол.</t>
  </si>
  <si>
    <t>показ.</t>
  </si>
  <si>
    <t>Корь</t>
  </si>
  <si>
    <t>СУММА острых кишечных инфекций</t>
  </si>
  <si>
    <t>Сальмонеллез прочие</t>
  </si>
  <si>
    <t>Дизентерия бактериологически подтверждённая</t>
  </si>
  <si>
    <t>Дизентерия клиническая</t>
  </si>
  <si>
    <t>Бактерионосители дизентерии</t>
  </si>
  <si>
    <t>Дизентерия прочая</t>
  </si>
  <si>
    <t>ПРОЧИЕ острые кишечные инфекции</t>
  </si>
  <si>
    <t>острые кишечные инфекции установленной этиологии</t>
  </si>
  <si>
    <t>острые кишечные инфекции бактериальной этиологии</t>
  </si>
  <si>
    <t>острые кишечные инфекции, вызванные эшерихиями</t>
  </si>
  <si>
    <t>острые кишечные инфекции вызванные энтеропатогенными кишечными палочками</t>
  </si>
  <si>
    <t>острые кишечные инфекции вызванные кампилобактериями</t>
  </si>
  <si>
    <t>острые кишечные инфекции вызванные иерсиниями</t>
  </si>
  <si>
    <t>острые кишечные инфекции вирусной этиологии</t>
  </si>
  <si>
    <t>острые кишечные инфекции, вызванные ротавирусами</t>
  </si>
  <si>
    <t>острые кишечные инфекции, вызванные вирусами Норволк</t>
  </si>
  <si>
    <t>острые кишечные инфекции неустановленной этиологии</t>
  </si>
  <si>
    <t>Острые вялые параличи</t>
  </si>
  <si>
    <t>Энтеровирусная инфекция</t>
  </si>
  <si>
    <t>Энтеровирусный менингит</t>
  </si>
  <si>
    <t>Острый вирусный гепатит</t>
  </si>
  <si>
    <t>Острый вирусный гепатит А</t>
  </si>
  <si>
    <t>Острый вирусный гепатит В</t>
  </si>
  <si>
    <t>Острый вирусный гепатит С</t>
  </si>
  <si>
    <t>Прочие острые вирусные гепатиты</t>
  </si>
  <si>
    <t>Хронический вирусный гепатит</t>
  </si>
  <si>
    <t>Хронический вирусный гепатит В</t>
  </si>
  <si>
    <t>Хронический вирусный гепатит С</t>
  </si>
  <si>
    <t>Прочие хронические вирусные гепатиты</t>
  </si>
  <si>
    <t>Носители гепатита В</t>
  </si>
  <si>
    <t>Паротит эпидемический</t>
  </si>
  <si>
    <t>Менингококковая инфекция</t>
  </si>
  <si>
    <t>Генерализованная менингококковая инфекция</t>
  </si>
  <si>
    <t>Лихорадка Западного Нила</t>
  </si>
  <si>
    <t>Геморрагическая лихорадка с почечным синдромом</t>
  </si>
  <si>
    <t>Клещевой энцефалит</t>
  </si>
  <si>
    <t>в том числе дикими</t>
  </si>
  <si>
    <t>Инфекционный мононуклеоз</t>
  </si>
  <si>
    <t>Туберкулез активные формы (впервые выявленный)</t>
  </si>
  <si>
    <t>туберкулёз органов дыхания</t>
  </si>
  <si>
    <t>Гонорея острая и хроническая</t>
  </si>
  <si>
    <t>ГРИПП+острые респираторные заболевания</t>
  </si>
  <si>
    <t>Острые респираторные заболевания</t>
  </si>
  <si>
    <t>Гемофильная инфекция</t>
  </si>
  <si>
    <t>Цитомеголовирусная инфекция</t>
  </si>
  <si>
    <t>Паразитоносители малярии</t>
  </si>
  <si>
    <t>Другие протозоозные болезни</t>
  </si>
  <si>
    <t>Другие гельминтозы</t>
  </si>
  <si>
    <t>Дизентерия Флекснера</t>
  </si>
  <si>
    <t>Коклюш parapertussis(паракоклюш)</t>
  </si>
  <si>
    <t>туберкулёз бациллярные формы</t>
  </si>
  <si>
    <t>Пневмония внебольничная</t>
  </si>
  <si>
    <t>Пневмония вирусная</t>
  </si>
  <si>
    <t>Пневмония бактериальная</t>
  </si>
  <si>
    <t>Пневмония, вызван. пневмококком</t>
  </si>
  <si>
    <t>Вирусные  лихорадки</t>
  </si>
  <si>
    <t>ВИЧ болезнь и  бессимптомный статус ВИЧ(вирус иммунодефицита человека)</t>
  </si>
  <si>
    <t>Острый вирусный гепатит Е</t>
  </si>
  <si>
    <t>Дирофиляриоз</t>
  </si>
  <si>
    <t>рост, сниж. (в %)</t>
  </si>
  <si>
    <t>Укусы клещами</t>
  </si>
  <si>
    <t>Крымская геморрагическая лихорадка</t>
  </si>
  <si>
    <t>Реакция на прививку</t>
  </si>
  <si>
    <t>Моноцитарный эрлихиоз</t>
  </si>
  <si>
    <t>Лихорадка Денге</t>
  </si>
  <si>
    <t>Врожденная цитомегаловитрусная инфекция</t>
  </si>
  <si>
    <t>Информационный бюллетень январь - август 2016г.</t>
  </si>
  <si>
    <t>1-8   2016</t>
  </si>
  <si>
    <t>1 -8  2015</t>
  </si>
  <si>
    <t>1 -8  2016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</si>
</sst>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"/>
    <numFmt numFmtId="174" formatCode="0.0000"/>
    <numFmt numFmtId="175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wrapText="1"/>
    </xf>
    <xf numFmtId="0" fontId="3" fillId="0" borderId="16" xfId="0" applyFont="1" applyBorder="1" applyAlignment="1">
      <alignment horizontal="left"/>
    </xf>
    <xf numFmtId="1" fontId="3" fillId="0" borderId="14" xfId="0" applyNumberFormat="1" applyFont="1" applyBorder="1" applyAlignment="1">
      <alignment horizontal="right" wrapText="1"/>
    </xf>
    <xf numFmtId="172" fontId="3" fillId="0" borderId="14" xfId="0" applyNumberFormat="1" applyFont="1" applyBorder="1" applyAlignment="1">
      <alignment horizontal="right" wrapText="1"/>
    </xf>
    <xf numFmtId="2" fontId="3" fillId="0" borderId="14" xfId="0" applyNumberFormat="1" applyFont="1" applyBorder="1" applyAlignment="1">
      <alignment horizontal="right" wrapText="1"/>
    </xf>
    <xf numFmtId="2" fontId="0" fillId="0" borderId="0" xfId="0" applyNumberFormat="1" applyAlignment="1">
      <alignment/>
    </xf>
    <xf numFmtId="0" fontId="5" fillId="0" borderId="14" xfId="0" applyFont="1" applyBorder="1" applyAlignment="1">
      <alignment/>
    </xf>
    <xf numFmtId="0" fontId="4" fillId="0" borderId="14" xfId="0" applyFont="1" applyBorder="1" applyAlignment="1">
      <alignment horizontal="left" vertical="center"/>
    </xf>
    <xf numFmtId="2" fontId="5" fillId="0" borderId="14" xfId="0" applyNumberFormat="1" applyFont="1" applyBorder="1" applyAlignment="1">
      <alignment/>
    </xf>
    <xf numFmtId="2" fontId="5" fillId="0" borderId="14" xfId="0" applyNumberFormat="1" applyFont="1" applyBorder="1" applyAlignment="1">
      <alignment/>
    </xf>
    <xf numFmtId="0" fontId="4" fillId="0" borderId="14" xfId="0" applyFont="1" applyBorder="1" applyAlignment="1">
      <alignment horizontal="left" vertical="center" wrapText="1"/>
    </xf>
    <xf numFmtId="0" fontId="5" fillId="0" borderId="14" xfId="0" applyFont="1" applyBorder="1" applyAlignment="1">
      <alignment/>
    </xf>
    <xf numFmtId="0" fontId="5" fillId="0" borderId="0" xfId="0" applyFont="1" applyAlignment="1">
      <alignment/>
    </xf>
    <xf numFmtId="0" fontId="5" fillId="0" borderId="14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3" fontId="5" fillId="0" borderId="14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8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"/>
  <sheetViews>
    <sheetView zoomScalePageLayoutView="0" workbookViewId="0" topLeftCell="A1">
      <selection activeCell="A1" sqref="A1:IV7"/>
    </sheetView>
  </sheetViews>
  <sheetFormatPr defaultColWidth="9.7109375" defaultRowHeight="15"/>
  <cols>
    <col min="1" max="1" width="20.7109375" style="0" customWidth="1"/>
  </cols>
  <sheetData>
    <row r="1" ht="15">
      <c r="E1" s="1"/>
    </row>
    <row r="2" ht="15">
      <c r="E2" s="1"/>
    </row>
    <row r="3" spans="1:256" ht="15">
      <c r="A3" s="3"/>
      <c r="B3" s="5"/>
      <c r="C3" s="6"/>
      <c r="D3" s="6"/>
      <c r="E3" s="6"/>
      <c r="F3" s="6"/>
      <c r="G3" s="6"/>
      <c r="H3" s="5"/>
      <c r="I3" s="6"/>
      <c r="J3" s="6"/>
      <c r="K3" s="6"/>
      <c r="L3" s="6"/>
      <c r="M3" s="6"/>
      <c r="N3" s="5"/>
      <c r="O3" s="6"/>
      <c r="P3" s="6"/>
      <c r="Q3" s="6"/>
      <c r="R3" s="6"/>
      <c r="S3" s="6"/>
      <c r="T3" s="5"/>
      <c r="U3" s="6"/>
      <c r="V3" s="6"/>
      <c r="W3" s="6"/>
      <c r="X3" s="6"/>
      <c r="Y3" s="6"/>
      <c r="Z3" s="5"/>
      <c r="AA3" s="6"/>
      <c r="AB3" s="6"/>
      <c r="AC3" s="6"/>
      <c r="AD3" s="6"/>
      <c r="AE3" s="6"/>
      <c r="AF3" s="5"/>
      <c r="AG3" s="6"/>
      <c r="AH3" s="6"/>
      <c r="AI3" s="6"/>
      <c r="AJ3" s="6"/>
      <c r="AK3" s="6"/>
      <c r="AL3" s="5"/>
      <c r="AM3" s="6"/>
      <c r="AN3" s="6"/>
      <c r="AO3" s="6"/>
      <c r="AP3" s="6"/>
      <c r="AQ3" s="6"/>
      <c r="AR3" s="5"/>
      <c r="AS3" s="6"/>
      <c r="AT3" s="6"/>
      <c r="AU3" s="6"/>
      <c r="AV3" s="6"/>
      <c r="AW3" s="6"/>
      <c r="AX3" s="5"/>
      <c r="AY3" s="6"/>
      <c r="AZ3" s="6"/>
      <c r="BA3" s="6"/>
      <c r="BB3" s="6"/>
      <c r="BC3" s="6"/>
      <c r="BD3" s="5"/>
      <c r="BE3" s="6"/>
      <c r="BF3" s="6"/>
      <c r="BG3" s="6"/>
      <c r="BH3" s="6"/>
      <c r="BI3" s="6"/>
      <c r="BJ3" s="5"/>
      <c r="BK3" s="6"/>
      <c r="BL3" s="6"/>
      <c r="BM3" s="6"/>
      <c r="BN3" s="6"/>
      <c r="BO3" s="6"/>
      <c r="BP3" s="5"/>
      <c r="BQ3" s="6"/>
      <c r="BR3" s="6"/>
      <c r="BS3" s="6"/>
      <c r="BT3" s="6"/>
      <c r="BU3" s="6"/>
      <c r="BV3" s="5"/>
      <c r="BW3" s="6"/>
      <c r="BX3" s="6"/>
      <c r="BY3" s="6"/>
      <c r="BZ3" s="6"/>
      <c r="CA3" s="6"/>
      <c r="CB3" s="5"/>
      <c r="CC3" s="6"/>
      <c r="CD3" s="6"/>
      <c r="CE3" s="6"/>
      <c r="CF3" s="6"/>
      <c r="CG3" s="6"/>
      <c r="CH3" s="5"/>
      <c r="CI3" s="6"/>
      <c r="CJ3" s="6"/>
      <c r="CK3" s="6"/>
      <c r="CL3" s="6"/>
      <c r="CM3" s="6"/>
      <c r="CN3" s="5"/>
      <c r="CO3" s="6"/>
      <c r="CP3" s="6"/>
      <c r="CQ3" s="6"/>
      <c r="CR3" s="6"/>
      <c r="CS3" s="6"/>
      <c r="CT3" s="5"/>
      <c r="CU3" s="6"/>
      <c r="CV3" s="6"/>
      <c r="CW3" s="6"/>
      <c r="CX3" s="6"/>
      <c r="CY3" s="6"/>
      <c r="CZ3" s="5"/>
      <c r="DA3" s="6"/>
      <c r="DB3" s="6"/>
      <c r="DC3" s="6"/>
      <c r="DD3" s="6"/>
      <c r="DE3" s="6"/>
      <c r="DF3" s="5"/>
      <c r="DG3" s="6"/>
      <c r="DH3" s="6"/>
      <c r="DI3" s="6"/>
      <c r="DJ3" s="6"/>
      <c r="DK3" s="6"/>
      <c r="DL3" s="5"/>
      <c r="DM3" s="6"/>
      <c r="DN3" s="6"/>
      <c r="DO3" s="6"/>
      <c r="DP3" s="6"/>
      <c r="DQ3" s="6"/>
      <c r="DR3" s="5"/>
      <c r="DS3" s="6"/>
      <c r="DT3" s="6"/>
      <c r="DU3" s="6"/>
      <c r="DV3" s="6"/>
      <c r="DW3" s="6"/>
      <c r="DX3" s="5"/>
      <c r="DY3" s="6"/>
      <c r="DZ3" s="6"/>
      <c r="EA3" s="6"/>
      <c r="EB3" s="6"/>
      <c r="EC3" s="6"/>
      <c r="ED3" s="5"/>
      <c r="EE3" s="6"/>
      <c r="EF3" s="6"/>
      <c r="EG3" s="6"/>
      <c r="EH3" s="6"/>
      <c r="EI3" s="6"/>
      <c r="EJ3" s="5"/>
      <c r="EK3" s="6"/>
      <c r="EL3" s="6"/>
      <c r="EM3" s="6"/>
      <c r="EN3" s="6"/>
      <c r="EO3" s="6"/>
      <c r="EP3" s="5"/>
      <c r="EQ3" s="6"/>
      <c r="ER3" s="6"/>
      <c r="ES3" s="6"/>
      <c r="ET3" s="6"/>
      <c r="EU3" s="6"/>
      <c r="EV3" s="5"/>
      <c r="EW3" s="6"/>
      <c r="EX3" s="6"/>
      <c r="EY3" s="6"/>
      <c r="EZ3" s="6"/>
      <c r="FA3" s="6"/>
      <c r="FB3" s="5"/>
      <c r="FC3" s="6"/>
      <c r="FD3" s="6"/>
      <c r="FE3" s="6"/>
      <c r="FF3" s="6"/>
      <c r="FG3" s="6"/>
      <c r="FH3" s="5"/>
      <c r="FI3" s="6"/>
      <c r="FJ3" s="6"/>
      <c r="FK3" s="6"/>
      <c r="FL3" s="6"/>
      <c r="FM3" s="6"/>
      <c r="FN3" s="5"/>
      <c r="FO3" s="6"/>
      <c r="FP3" s="6"/>
      <c r="FQ3" s="6"/>
      <c r="FR3" s="6"/>
      <c r="FS3" s="6"/>
      <c r="FT3" s="5"/>
      <c r="FU3" s="6"/>
      <c r="FV3" s="6"/>
      <c r="FW3" s="6"/>
      <c r="FX3" s="6"/>
      <c r="FY3" s="6"/>
      <c r="FZ3" s="5"/>
      <c r="GA3" s="6"/>
      <c r="GB3" s="6"/>
      <c r="GC3" s="6"/>
      <c r="GD3" s="6"/>
      <c r="GE3" s="6"/>
      <c r="GF3" s="5"/>
      <c r="GG3" s="6"/>
      <c r="GH3" s="6"/>
      <c r="GI3" s="6"/>
      <c r="GJ3" s="6"/>
      <c r="GK3" s="6"/>
      <c r="GL3" s="5"/>
      <c r="GM3" s="6"/>
      <c r="GN3" s="6"/>
      <c r="GO3" s="6"/>
      <c r="GP3" s="6"/>
      <c r="GQ3" s="6"/>
      <c r="GR3" s="5"/>
      <c r="GS3" s="6"/>
      <c r="GT3" s="6"/>
      <c r="GU3" s="6"/>
      <c r="GV3" s="6"/>
      <c r="GW3" s="6"/>
      <c r="GX3" s="5"/>
      <c r="GY3" s="6"/>
      <c r="GZ3" s="6"/>
      <c r="HA3" s="6"/>
      <c r="HB3" s="6"/>
      <c r="HC3" s="6"/>
      <c r="HD3" s="5"/>
      <c r="HE3" s="6"/>
      <c r="HF3" s="6"/>
      <c r="HG3" s="6"/>
      <c r="HH3" s="6"/>
      <c r="HI3" s="6"/>
      <c r="HJ3" s="5"/>
      <c r="HK3" s="6"/>
      <c r="HL3" s="6"/>
      <c r="HM3" s="6"/>
      <c r="HN3" s="6"/>
      <c r="HO3" s="6"/>
      <c r="HP3" s="5"/>
      <c r="HQ3" s="6"/>
      <c r="HR3" s="6"/>
      <c r="HS3" s="6"/>
      <c r="HT3" s="6"/>
      <c r="HU3" s="6"/>
      <c r="HV3" s="5"/>
      <c r="HW3" s="6"/>
      <c r="HX3" s="6"/>
      <c r="HY3" s="6"/>
      <c r="HZ3" s="6"/>
      <c r="IA3" s="6"/>
      <c r="IB3" s="5"/>
      <c r="IC3" s="6"/>
      <c r="ID3" s="6"/>
      <c r="IE3" s="6"/>
      <c r="IF3" s="6"/>
      <c r="IG3" s="6"/>
      <c r="IH3" s="5"/>
      <c r="II3" s="6"/>
      <c r="IJ3" s="6"/>
      <c r="IK3" s="6"/>
      <c r="IL3" s="6"/>
      <c r="IM3" s="6"/>
      <c r="IN3" s="5"/>
      <c r="IO3" s="6"/>
      <c r="IP3" s="6"/>
      <c r="IQ3" s="6"/>
      <c r="IR3" s="6"/>
      <c r="IS3" s="6"/>
      <c r="IT3" s="5"/>
      <c r="IU3" s="6"/>
      <c r="IV3" s="6"/>
    </row>
    <row r="4" spans="1:256" ht="15">
      <c r="A4" s="2"/>
      <c r="B4" s="6"/>
      <c r="C4" s="5"/>
      <c r="D4" s="6"/>
      <c r="E4" s="6"/>
      <c r="F4" s="5"/>
      <c r="G4" s="6"/>
      <c r="H4" s="6"/>
      <c r="I4" s="5"/>
      <c r="J4" s="6"/>
      <c r="K4" s="6"/>
      <c r="L4" s="5"/>
      <c r="M4" s="6"/>
      <c r="N4" s="6"/>
      <c r="O4" s="5"/>
      <c r="P4" s="6"/>
      <c r="Q4" s="6"/>
      <c r="R4" s="5"/>
      <c r="S4" s="6"/>
      <c r="T4" s="6"/>
      <c r="U4" s="5"/>
      <c r="V4" s="6"/>
      <c r="W4" s="6"/>
      <c r="X4" s="5"/>
      <c r="Y4" s="6"/>
      <c r="Z4" s="6"/>
      <c r="AA4" s="5"/>
      <c r="AB4" s="6"/>
      <c r="AC4" s="6"/>
      <c r="AD4" s="5"/>
      <c r="AE4" s="6"/>
      <c r="AF4" s="6"/>
      <c r="AG4" s="5"/>
      <c r="AH4" s="6"/>
      <c r="AI4" s="6"/>
      <c r="AJ4" s="5"/>
      <c r="AK4" s="6"/>
      <c r="AL4" s="6"/>
      <c r="AM4" s="5"/>
      <c r="AN4" s="6"/>
      <c r="AO4" s="6"/>
      <c r="AP4" s="5"/>
      <c r="AQ4" s="6"/>
      <c r="AR4" s="6"/>
      <c r="AS4" s="5"/>
      <c r="AT4" s="6"/>
      <c r="AU4" s="6"/>
      <c r="AV4" s="5"/>
      <c r="AW4" s="6"/>
      <c r="AX4" s="6"/>
      <c r="AY4" s="5"/>
      <c r="AZ4" s="6"/>
      <c r="BA4" s="6"/>
      <c r="BB4" s="5"/>
      <c r="BC4" s="6"/>
      <c r="BD4" s="6"/>
      <c r="BE4" s="5"/>
      <c r="BF4" s="6"/>
      <c r="BG4" s="6"/>
      <c r="BH4" s="5"/>
      <c r="BI4" s="6"/>
      <c r="BJ4" s="6"/>
      <c r="BK4" s="5"/>
      <c r="BL4" s="6"/>
      <c r="BM4" s="6"/>
      <c r="BN4" s="5"/>
      <c r="BO4" s="6"/>
      <c r="BP4" s="6"/>
      <c r="BQ4" s="5"/>
      <c r="BR4" s="6"/>
      <c r="BS4" s="6"/>
      <c r="BT4" s="5"/>
      <c r="BU4" s="6"/>
      <c r="BV4" s="6"/>
      <c r="BW4" s="5"/>
      <c r="BX4" s="6"/>
      <c r="BY4" s="6"/>
      <c r="BZ4" s="5"/>
      <c r="CA4" s="6"/>
      <c r="CB4" s="6"/>
      <c r="CC4" s="5"/>
      <c r="CD4" s="6"/>
      <c r="CE4" s="6"/>
      <c r="CF4" s="5"/>
      <c r="CG4" s="6"/>
      <c r="CH4" s="6"/>
      <c r="CI4" s="5"/>
      <c r="CJ4" s="6"/>
      <c r="CK4" s="6"/>
      <c r="CL4" s="5"/>
      <c r="CM4" s="6"/>
      <c r="CN4" s="6"/>
      <c r="CO4" s="5"/>
      <c r="CP4" s="6"/>
      <c r="CQ4" s="6"/>
      <c r="CR4" s="5"/>
      <c r="CS4" s="6"/>
      <c r="CT4" s="6"/>
      <c r="CU4" s="5"/>
      <c r="CV4" s="6"/>
      <c r="CW4" s="6"/>
      <c r="CX4" s="5"/>
      <c r="CY4" s="6"/>
      <c r="CZ4" s="6"/>
      <c r="DA4" s="5"/>
      <c r="DB4" s="6"/>
      <c r="DC4" s="6"/>
      <c r="DD4" s="5"/>
      <c r="DE4" s="6"/>
      <c r="DF4" s="6"/>
      <c r="DG4" s="5"/>
      <c r="DH4" s="6"/>
      <c r="DI4" s="6"/>
      <c r="DJ4" s="5"/>
      <c r="DK4" s="6"/>
      <c r="DL4" s="6"/>
      <c r="DM4" s="5"/>
      <c r="DN4" s="6"/>
      <c r="DO4" s="6"/>
      <c r="DP4" s="5"/>
      <c r="DQ4" s="6"/>
      <c r="DR4" s="6"/>
      <c r="DS4" s="5"/>
      <c r="DT4" s="6"/>
      <c r="DU4" s="6"/>
      <c r="DV4" s="5"/>
      <c r="DW4" s="6"/>
      <c r="DX4" s="6"/>
      <c r="DY4" s="5"/>
      <c r="DZ4" s="6"/>
      <c r="EA4" s="6"/>
      <c r="EB4" s="5"/>
      <c r="EC4" s="6"/>
      <c r="ED4" s="6"/>
      <c r="EE4" s="5"/>
      <c r="EF4" s="6"/>
      <c r="EG4" s="6"/>
      <c r="EH4" s="5"/>
      <c r="EI4" s="6"/>
      <c r="EJ4" s="6"/>
      <c r="EK4" s="5"/>
      <c r="EL4" s="6"/>
      <c r="EM4" s="6"/>
      <c r="EN4" s="5"/>
      <c r="EO4" s="6"/>
      <c r="EP4" s="6"/>
      <c r="EQ4" s="5"/>
      <c r="ER4" s="6"/>
      <c r="ES4" s="6"/>
      <c r="ET4" s="5"/>
      <c r="EU4" s="6"/>
      <c r="EV4" s="6"/>
      <c r="EW4" s="5"/>
      <c r="EX4" s="6"/>
      <c r="EY4" s="6"/>
      <c r="EZ4" s="5"/>
      <c r="FA4" s="6"/>
      <c r="FB4" s="6"/>
      <c r="FC4" s="5"/>
      <c r="FD4" s="6"/>
      <c r="FE4" s="6"/>
      <c r="FF4" s="5"/>
      <c r="FG4" s="6"/>
      <c r="FH4" s="6"/>
      <c r="FI4" s="5"/>
      <c r="FJ4" s="6"/>
      <c r="FK4" s="6"/>
      <c r="FL4" s="5"/>
      <c r="FM4" s="6"/>
      <c r="FN4" s="6"/>
      <c r="FO4" s="5"/>
      <c r="FP4" s="6"/>
      <c r="FQ4" s="6"/>
      <c r="FR4" s="5"/>
      <c r="FS4" s="6"/>
      <c r="FT4" s="6"/>
      <c r="FU4" s="5"/>
      <c r="FV4" s="6"/>
      <c r="FW4" s="6"/>
      <c r="FX4" s="5"/>
      <c r="FY4" s="6"/>
      <c r="FZ4" s="6"/>
      <c r="GA4" s="5"/>
      <c r="GB4" s="6"/>
      <c r="GC4" s="6"/>
      <c r="GD4" s="5"/>
      <c r="GE4" s="6"/>
      <c r="GF4" s="6"/>
      <c r="GG4" s="5"/>
      <c r="GH4" s="6"/>
      <c r="GI4" s="6"/>
      <c r="GJ4" s="5"/>
      <c r="GK4" s="6"/>
      <c r="GL4" s="6"/>
      <c r="GM4" s="5"/>
      <c r="GN4" s="6"/>
      <c r="GO4" s="6"/>
      <c r="GP4" s="5"/>
      <c r="GQ4" s="6"/>
      <c r="GR4" s="6"/>
      <c r="GS4" s="5"/>
      <c r="GT4" s="6"/>
      <c r="GU4" s="6"/>
      <c r="GV4" s="5"/>
      <c r="GW4" s="6"/>
      <c r="GX4" s="6"/>
      <c r="GY4" s="5"/>
      <c r="GZ4" s="6"/>
      <c r="HA4" s="6"/>
      <c r="HB4" s="5"/>
      <c r="HC4" s="6"/>
      <c r="HD4" s="6"/>
      <c r="HE4" s="5"/>
      <c r="HF4" s="6"/>
      <c r="HG4" s="6"/>
      <c r="HH4" s="5"/>
      <c r="HI4" s="6"/>
      <c r="HJ4" s="6"/>
      <c r="HK4" s="5"/>
      <c r="HL4" s="6"/>
      <c r="HM4" s="6"/>
      <c r="HN4" s="5"/>
      <c r="HO4" s="6"/>
      <c r="HP4" s="6"/>
      <c r="HQ4" s="5"/>
      <c r="HR4" s="6"/>
      <c r="HS4" s="6"/>
      <c r="HT4" s="5"/>
      <c r="HU4" s="6"/>
      <c r="HV4" s="6"/>
      <c r="HW4" s="5"/>
      <c r="HX4" s="6"/>
      <c r="HY4" s="6"/>
      <c r="HZ4" s="5"/>
      <c r="IA4" s="6"/>
      <c r="IB4" s="6"/>
      <c r="IC4" s="5"/>
      <c r="ID4" s="6"/>
      <c r="IE4" s="6"/>
      <c r="IF4" s="5"/>
      <c r="IG4" s="6"/>
      <c r="IH4" s="6"/>
      <c r="II4" s="5"/>
      <c r="IJ4" s="6"/>
      <c r="IK4" s="6"/>
      <c r="IL4" s="5"/>
      <c r="IM4" s="6"/>
      <c r="IN4" s="6"/>
      <c r="IO4" s="5"/>
      <c r="IP4" s="6"/>
      <c r="IQ4" s="6"/>
      <c r="IR4" s="5"/>
      <c r="IS4" s="6"/>
      <c r="IT4" s="6"/>
      <c r="IU4" s="5"/>
      <c r="IV4" s="6"/>
    </row>
    <row r="5" spans="1:256" ht="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pans="1:256" ht="15">
      <c r="A6" s="8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ht="15">
      <c r="A7" s="9"/>
      <c r="B7" s="11"/>
      <c r="C7" s="11"/>
      <c r="D7" s="11"/>
      <c r="E7" s="11"/>
      <c r="F7" s="10"/>
      <c r="G7" s="11"/>
      <c r="H7" s="11"/>
      <c r="I7" s="11"/>
      <c r="J7" s="11"/>
      <c r="K7" s="11"/>
      <c r="L7" s="10"/>
      <c r="M7" s="11"/>
      <c r="N7" s="11"/>
      <c r="O7" s="11"/>
      <c r="P7" s="11"/>
      <c r="Q7" s="11"/>
      <c r="R7" s="10"/>
      <c r="S7" s="11"/>
      <c r="T7" s="11"/>
      <c r="U7" s="11"/>
      <c r="V7" s="11"/>
      <c r="W7" s="11"/>
      <c r="X7" s="10"/>
      <c r="Y7" s="11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1"/>
      <c r="BE7" s="11"/>
      <c r="BF7" s="11"/>
      <c r="BG7" s="11"/>
      <c r="BH7" s="10"/>
      <c r="BI7" s="11"/>
      <c r="BJ7" s="12"/>
      <c r="BK7" s="12"/>
      <c r="BL7" s="12"/>
      <c r="BM7" s="12"/>
      <c r="BN7" s="10"/>
      <c r="BO7" s="12"/>
      <c r="BP7" s="12"/>
      <c r="BQ7" s="12"/>
      <c r="BR7" s="12"/>
      <c r="BS7" s="12"/>
      <c r="BT7" s="10"/>
      <c r="BU7" s="12"/>
      <c r="BV7" s="12"/>
      <c r="BW7" s="12"/>
      <c r="BX7" s="12"/>
      <c r="BY7" s="12"/>
      <c r="BZ7" s="10"/>
      <c r="CA7" s="12"/>
      <c r="CB7" s="12"/>
      <c r="CC7" s="12"/>
      <c r="CD7" s="12"/>
      <c r="CE7" s="12"/>
      <c r="CF7" s="10"/>
      <c r="CG7" s="12"/>
      <c r="CH7" s="12"/>
      <c r="CI7" s="12"/>
      <c r="CJ7" s="12"/>
      <c r="CK7" s="12"/>
      <c r="CL7" s="10"/>
      <c r="CM7" s="12"/>
      <c r="CN7" s="12"/>
      <c r="CO7" s="12"/>
      <c r="CP7" s="12"/>
      <c r="CQ7" s="12"/>
      <c r="CR7" s="10"/>
      <c r="CS7" s="12"/>
      <c r="CT7" s="12"/>
      <c r="CU7" s="12"/>
      <c r="CV7" s="12"/>
      <c r="CW7" s="12"/>
      <c r="CX7" s="10"/>
      <c r="CY7" s="12"/>
      <c r="CZ7" s="12"/>
      <c r="DA7" s="12"/>
      <c r="DB7" s="12"/>
      <c r="DC7" s="12"/>
      <c r="DD7" s="10"/>
      <c r="DE7" s="12"/>
      <c r="DF7" s="12"/>
      <c r="DG7" s="12"/>
      <c r="DH7" s="12"/>
      <c r="DI7" s="12"/>
      <c r="DJ7" s="10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0"/>
      <c r="DW7" s="12"/>
      <c r="DX7" s="12"/>
      <c r="DY7" s="12"/>
      <c r="DZ7" s="12"/>
      <c r="EA7" s="12"/>
      <c r="EB7" s="12"/>
      <c r="EC7" s="12"/>
      <c r="ED7" s="11"/>
      <c r="EE7" s="11"/>
      <c r="EF7" s="11"/>
      <c r="EG7" s="11"/>
      <c r="EH7" s="10"/>
      <c r="EI7" s="11"/>
      <c r="EJ7" s="12"/>
      <c r="EK7" s="11"/>
      <c r="EL7" s="11"/>
      <c r="EM7" s="12"/>
      <c r="EN7" s="10"/>
      <c r="EO7" s="11"/>
      <c r="EP7" s="12"/>
      <c r="EQ7" s="11"/>
      <c r="ER7" s="11"/>
      <c r="ES7" s="12"/>
      <c r="ET7" s="10"/>
      <c r="EU7" s="11"/>
      <c r="EV7" s="12"/>
      <c r="EW7" s="12"/>
      <c r="EX7" s="12"/>
      <c r="EY7" s="12"/>
      <c r="EZ7" s="10"/>
      <c r="FA7" s="11"/>
      <c r="FB7" s="12"/>
      <c r="FC7" s="12"/>
      <c r="FD7" s="12"/>
      <c r="FE7" s="12"/>
      <c r="FF7" s="10"/>
      <c r="FG7" s="12"/>
      <c r="FH7" s="12"/>
      <c r="FI7" s="12"/>
      <c r="FJ7" s="12"/>
      <c r="FK7" s="12"/>
      <c r="FL7" s="10"/>
      <c r="FM7" s="12"/>
      <c r="FN7" s="12"/>
      <c r="FO7" s="12"/>
      <c r="FP7" s="12"/>
      <c r="FQ7" s="12"/>
      <c r="FR7" s="10"/>
      <c r="FS7" s="12"/>
      <c r="FT7" s="12"/>
      <c r="FU7" s="11"/>
      <c r="FV7" s="11"/>
      <c r="FW7" s="12"/>
      <c r="FX7" s="10"/>
      <c r="FY7" s="11"/>
      <c r="FZ7" s="12"/>
      <c r="GA7" s="11"/>
      <c r="GB7" s="11"/>
      <c r="GC7" s="12"/>
      <c r="GD7" s="10"/>
      <c r="GE7" s="11"/>
      <c r="GF7" s="12"/>
      <c r="GG7" s="12"/>
      <c r="GH7" s="12"/>
      <c r="GI7" s="12"/>
      <c r="GJ7" s="12"/>
      <c r="GK7" s="12"/>
      <c r="GL7" s="11"/>
      <c r="GM7" s="11"/>
      <c r="GN7" s="11"/>
      <c r="GO7" s="11"/>
      <c r="GP7" s="10"/>
      <c r="GQ7" s="11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0"/>
      <c r="HU7" s="12"/>
      <c r="HV7" s="12"/>
      <c r="HW7" s="12"/>
      <c r="HX7" s="12"/>
      <c r="HY7" s="12"/>
      <c r="HZ7" s="10"/>
      <c r="IA7" s="12"/>
      <c r="IB7" s="12"/>
      <c r="IC7" s="12"/>
      <c r="ID7" s="12"/>
      <c r="IE7" s="12"/>
      <c r="IF7" s="10"/>
      <c r="IG7" s="12"/>
      <c r="IH7" s="12"/>
      <c r="II7" s="12"/>
      <c r="IJ7" s="12"/>
      <c r="IK7" s="12"/>
      <c r="IL7" s="10"/>
      <c r="IM7" s="12"/>
      <c r="IN7" s="12"/>
      <c r="IO7" s="12"/>
      <c r="IP7" s="12"/>
      <c r="IQ7" s="12"/>
      <c r="IR7" s="10"/>
      <c r="IS7" s="12"/>
      <c r="IT7" s="12"/>
      <c r="IU7" s="12"/>
      <c r="IV7" s="1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3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P121" sqref="P121"/>
    </sheetView>
  </sheetViews>
  <sheetFormatPr defaultColWidth="9.140625" defaultRowHeight="15"/>
  <cols>
    <col min="1" max="1" width="20.7109375" style="0" customWidth="1"/>
    <col min="2" max="6" width="8.28125" style="0" customWidth="1"/>
    <col min="7" max="7" width="8.140625" style="0" customWidth="1"/>
    <col min="8" max="8" width="8.57421875" style="0" customWidth="1"/>
    <col min="9" max="9" width="7.8515625" style="0" customWidth="1"/>
    <col min="10" max="10" width="8.421875" style="0" customWidth="1"/>
    <col min="11" max="11" width="7.28125" style="0" customWidth="1"/>
    <col min="12" max="12" width="7.8515625" style="0" customWidth="1"/>
    <col min="13" max="13" width="8.421875" style="0" customWidth="1"/>
    <col min="14" max="14" width="7.421875" style="0" customWidth="1"/>
    <col min="15" max="15" width="8.421875" style="0" customWidth="1"/>
  </cols>
  <sheetData>
    <row r="1" spans="1:16" ht="15">
      <c r="A1" s="28" t="s">
        <v>123</v>
      </c>
      <c r="B1" s="28"/>
      <c r="C1" s="28"/>
      <c r="D1" s="28"/>
      <c r="E1" s="28"/>
      <c r="F1" s="28"/>
      <c r="G1" s="28"/>
      <c r="H1" s="28"/>
      <c r="I1" s="20"/>
      <c r="J1" s="20"/>
      <c r="K1" s="20"/>
      <c r="L1" s="20"/>
      <c r="M1" s="20"/>
      <c r="N1" s="20"/>
      <c r="O1" s="20"/>
      <c r="P1" s="20"/>
    </row>
    <row r="2" spans="1:16" ht="15">
      <c r="A2" s="27"/>
      <c r="B2" s="27" t="s">
        <v>1</v>
      </c>
      <c r="C2" s="27"/>
      <c r="D2" s="27"/>
      <c r="E2" s="27"/>
      <c r="F2" s="23" t="s">
        <v>116</v>
      </c>
      <c r="G2" s="27" t="s">
        <v>2</v>
      </c>
      <c r="H2" s="27"/>
      <c r="I2" s="27"/>
      <c r="J2" s="27"/>
      <c r="K2" s="23" t="s">
        <v>116</v>
      </c>
      <c r="L2" s="27" t="s">
        <v>3</v>
      </c>
      <c r="M2" s="27"/>
      <c r="N2" s="27"/>
      <c r="O2" s="27"/>
      <c r="P2" s="23" t="s">
        <v>116</v>
      </c>
    </row>
    <row r="3" spans="1:16" ht="15">
      <c r="A3" s="27"/>
      <c r="B3" s="26" t="s">
        <v>124</v>
      </c>
      <c r="C3" s="27"/>
      <c r="D3" s="26" t="s">
        <v>125</v>
      </c>
      <c r="E3" s="27"/>
      <c r="F3" s="24"/>
      <c r="G3" s="26" t="s">
        <v>126</v>
      </c>
      <c r="H3" s="27"/>
      <c r="I3" s="26" t="s">
        <v>125</v>
      </c>
      <c r="J3" s="27"/>
      <c r="K3" s="24"/>
      <c r="L3" s="26" t="s">
        <v>126</v>
      </c>
      <c r="M3" s="27"/>
      <c r="N3" s="26" t="s">
        <v>125</v>
      </c>
      <c r="O3" s="27"/>
      <c r="P3" s="24"/>
    </row>
    <row r="4" spans="1:16" ht="15">
      <c r="A4" s="27"/>
      <c r="B4" s="14" t="s">
        <v>54</v>
      </c>
      <c r="C4" s="14" t="s">
        <v>55</v>
      </c>
      <c r="D4" s="14" t="s">
        <v>54</v>
      </c>
      <c r="E4" s="14" t="s">
        <v>55</v>
      </c>
      <c r="F4" s="25"/>
      <c r="G4" s="14" t="s">
        <v>54</v>
      </c>
      <c r="H4" s="14" t="s">
        <v>55</v>
      </c>
      <c r="I4" s="14" t="s">
        <v>54</v>
      </c>
      <c r="J4" s="14" t="s">
        <v>55</v>
      </c>
      <c r="K4" s="25"/>
      <c r="L4" s="14" t="s">
        <v>54</v>
      </c>
      <c r="M4" s="14" t="s">
        <v>55</v>
      </c>
      <c r="N4" s="14" t="s">
        <v>54</v>
      </c>
      <c r="O4" s="14" t="s">
        <v>55</v>
      </c>
      <c r="P4" s="25"/>
    </row>
    <row r="5" spans="1:16" ht="15">
      <c r="A5" s="15" t="s">
        <v>0</v>
      </c>
      <c r="B5" s="14">
        <v>242071</v>
      </c>
      <c r="C5" s="16">
        <f>B5*100000/2331147</f>
        <v>10384.201425306941</v>
      </c>
      <c r="D5" s="14">
        <v>204044</v>
      </c>
      <c r="E5" s="16">
        <f>D5*100000/2328959</f>
        <v>8761.167543095435</v>
      </c>
      <c r="F5" s="17">
        <f aca="true" t="shared" si="0" ref="F5:F16">(C5*100/E5)-100</f>
        <v>18.52531496775906</v>
      </c>
      <c r="G5" s="14">
        <v>156811</v>
      </c>
      <c r="H5" s="16">
        <f>G5*100000/382207</f>
        <v>41027.767675631265</v>
      </c>
      <c r="I5" s="14">
        <v>139760</v>
      </c>
      <c r="J5" s="16">
        <f>I5*100000/375936</f>
        <v>37176.54068777664</v>
      </c>
      <c r="K5" s="17">
        <f aca="true" t="shared" si="1" ref="K5:K17">(H5*100/J5)-100</f>
        <v>10.359293566872608</v>
      </c>
      <c r="L5" s="14">
        <v>143167</v>
      </c>
      <c r="M5" s="16">
        <f>L5*100000/325190</f>
        <v>44025.646545096715</v>
      </c>
      <c r="N5" s="14">
        <v>127794</v>
      </c>
      <c r="O5" s="16">
        <f>N5*100000/316793</f>
        <v>40339.90650045929</v>
      </c>
      <c r="P5" s="17">
        <f aca="true" t="shared" si="2" ref="P5:P11">(M5*100/O5)-100</f>
        <v>9.136709438321233</v>
      </c>
    </row>
    <row r="6" spans="1:16" ht="22.5">
      <c r="A6" s="18" t="s">
        <v>57</v>
      </c>
      <c r="B6" s="14">
        <v>5581</v>
      </c>
      <c r="C6" s="16">
        <f aca="true" t="shared" si="3" ref="C6:C69">B6*100000/2331147</f>
        <v>239.4100414945947</v>
      </c>
      <c r="D6" s="14">
        <v>5144</v>
      </c>
      <c r="E6" s="16">
        <f aca="true" t="shared" si="4" ref="E6:E71">D6*100000/2330377</f>
        <v>220.73681640352612</v>
      </c>
      <c r="F6" s="17">
        <f t="shared" si="0"/>
        <v>8.459497330491658</v>
      </c>
      <c r="G6" s="14">
        <v>4229</v>
      </c>
      <c r="H6" s="16">
        <f aca="true" t="shared" si="5" ref="H6:H69">G6*100000/382207</f>
        <v>1106.4684843553362</v>
      </c>
      <c r="I6" s="14">
        <v>3887</v>
      </c>
      <c r="J6" s="16">
        <f aca="true" t="shared" si="6" ref="J6:J69">I6*100000/375936</f>
        <v>1033.9525876744979</v>
      </c>
      <c r="K6" s="17">
        <f t="shared" si="1"/>
        <v>7.013464403037716</v>
      </c>
      <c r="L6" s="14">
        <v>4143</v>
      </c>
      <c r="M6" s="16">
        <f aca="true" t="shared" si="7" ref="M6:M69">L6*100000/325190</f>
        <v>1274.0244164949722</v>
      </c>
      <c r="N6" s="14">
        <v>3818</v>
      </c>
      <c r="O6" s="16">
        <f aca="true" t="shared" si="8" ref="O6:O69">N6*100000/316793</f>
        <v>1205.2033978023505</v>
      </c>
      <c r="P6" s="17">
        <f t="shared" si="2"/>
        <v>5.710323984989969</v>
      </c>
    </row>
    <row r="7" spans="1:16" ht="15">
      <c r="A7" s="15" t="s">
        <v>4</v>
      </c>
      <c r="B7" s="14">
        <v>389</v>
      </c>
      <c r="C7" s="16">
        <f t="shared" si="3"/>
        <v>16.6870643507252</v>
      </c>
      <c r="D7" s="14">
        <v>339</v>
      </c>
      <c r="E7" s="16">
        <f t="shared" si="4"/>
        <v>14.547002480714493</v>
      </c>
      <c r="F7" s="17">
        <f t="shared" si="0"/>
        <v>14.711359765339068</v>
      </c>
      <c r="G7" s="14">
        <v>141</v>
      </c>
      <c r="H7" s="16">
        <f t="shared" si="5"/>
        <v>36.89100408940705</v>
      </c>
      <c r="I7" s="14">
        <v>115</v>
      </c>
      <c r="J7" s="16">
        <f t="shared" si="6"/>
        <v>30.59031324480763</v>
      </c>
      <c r="K7" s="17">
        <f t="shared" si="1"/>
        <v>20.597013159611535</v>
      </c>
      <c r="L7" s="14">
        <v>137</v>
      </c>
      <c r="M7" s="16">
        <f t="shared" si="7"/>
        <v>42.129216765583195</v>
      </c>
      <c r="N7" s="14">
        <v>106</v>
      </c>
      <c r="O7" s="16">
        <f t="shared" si="8"/>
        <v>33.46033529781277</v>
      </c>
      <c r="P7" s="17">
        <f t="shared" si="2"/>
        <v>25.907933649239595</v>
      </c>
    </row>
    <row r="8" spans="1:16" ht="15">
      <c r="A8" s="15" t="s">
        <v>5</v>
      </c>
      <c r="B8" s="14">
        <v>39</v>
      </c>
      <c r="C8" s="16">
        <f t="shared" si="3"/>
        <v>1.6729961688387733</v>
      </c>
      <c r="D8" s="14">
        <v>51</v>
      </c>
      <c r="E8" s="16">
        <f t="shared" si="4"/>
        <v>2.1884870988685523</v>
      </c>
      <c r="F8" s="17">
        <f t="shared" si="0"/>
        <v>-23.554670726470718</v>
      </c>
      <c r="G8" s="14">
        <v>24</v>
      </c>
      <c r="H8" s="16">
        <f t="shared" si="5"/>
        <v>6.279319845005455</v>
      </c>
      <c r="I8" s="14">
        <v>29</v>
      </c>
      <c r="J8" s="16">
        <f t="shared" si="6"/>
        <v>7.71407899216888</v>
      </c>
      <c r="K8" s="17">
        <f t="shared" si="1"/>
        <v>-18.59922809475964</v>
      </c>
      <c r="L8" s="14">
        <v>24</v>
      </c>
      <c r="M8" s="16">
        <f t="shared" si="7"/>
        <v>7.3803007472554505</v>
      </c>
      <c r="N8" s="14">
        <v>28</v>
      </c>
      <c r="O8" s="16">
        <f t="shared" si="8"/>
        <v>8.838579135271297</v>
      </c>
      <c r="P8" s="17">
        <f t="shared" si="2"/>
        <v>-16.499013763382294</v>
      </c>
    </row>
    <row r="9" spans="1:16" ht="15">
      <c r="A9" s="15" t="s">
        <v>6</v>
      </c>
      <c r="B9" s="14">
        <v>28</v>
      </c>
      <c r="C9" s="16">
        <f t="shared" si="3"/>
        <v>1.2011254545509142</v>
      </c>
      <c r="D9" s="14">
        <v>27</v>
      </c>
      <c r="E9" s="16">
        <f t="shared" si="4"/>
        <v>1.1586108170480571</v>
      </c>
      <c r="F9" s="17">
        <f t="shared" si="0"/>
        <v>3.6694493851850183</v>
      </c>
      <c r="G9" s="14">
        <v>13</v>
      </c>
      <c r="H9" s="16">
        <f t="shared" si="5"/>
        <v>3.401298249377955</v>
      </c>
      <c r="I9" s="14">
        <v>12</v>
      </c>
      <c r="J9" s="16">
        <f t="shared" si="6"/>
        <v>3.192032686414709</v>
      </c>
      <c r="K9" s="17">
        <f t="shared" si="1"/>
        <v>6.555871556512571</v>
      </c>
      <c r="L9" s="14">
        <v>13</v>
      </c>
      <c r="M9" s="16">
        <f t="shared" si="7"/>
        <v>3.997662904763369</v>
      </c>
      <c r="N9" s="14">
        <v>12</v>
      </c>
      <c r="O9" s="16">
        <f t="shared" si="8"/>
        <v>3.7879624865448416</v>
      </c>
      <c r="P9" s="17">
        <f t="shared" si="2"/>
        <v>5.535968715725161</v>
      </c>
    </row>
    <row r="10" spans="1:16" ht="15">
      <c r="A10" s="15" t="s">
        <v>7</v>
      </c>
      <c r="B10" s="14">
        <v>288</v>
      </c>
      <c r="C10" s="16">
        <f t="shared" si="3"/>
        <v>12.354433246809403</v>
      </c>
      <c r="D10" s="14">
        <v>239</v>
      </c>
      <c r="E10" s="16">
        <f t="shared" si="4"/>
        <v>10.25585130646243</v>
      </c>
      <c r="F10" s="17">
        <f t="shared" si="0"/>
        <v>20.46228906443497</v>
      </c>
      <c r="G10" s="14">
        <v>84</v>
      </c>
      <c r="H10" s="16">
        <f t="shared" si="5"/>
        <v>21.977619457519094</v>
      </c>
      <c r="I10" s="14">
        <v>65</v>
      </c>
      <c r="J10" s="16">
        <f t="shared" si="6"/>
        <v>17.290177051413007</v>
      </c>
      <c r="K10" s="17">
        <f t="shared" si="1"/>
        <v>27.110436128952273</v>
      </c>
      <c r="L10" s="14">
        <v>80</v>
      </c>
      <c r="M10" s="16">
        <f t="shared" si="7"/>
        <v>24.601002490851503</v>
      </c>
      <c r="N10" s="14">
        <v>57</v>
      </c>
      <c r="O10" s="16">
        <f t="shared" si="8"/>
        <v>17.992821811087996</v>
      </c>
      <c r="P10" s="17">
        <f t="shared" si="2"/>
        <v>36.72676108919859</v>
      </c>
    </row>
    <row r="11" spans="1:16" ht="15">
      <c r="A11" s="15" t="s">
        <v>58</v>
      </c>
      <c r="B11" s="14">
        <v>34</v>
      </c>
      <c r="C11" s="16">
        <f t="shared" si="3"/>
        <v>1.45850948052611</v>
      </c>
      <c r="D11" s="14">
        <v>22</v>
      </c>
      <c r="E11" s="16">
        <f t="shared" si="4"/>
        <v>0.9440532583354538</v>
      </c>
      <c r="F11" s="17">
        <f t="shared" si="0"/>
        <v>54.49440671363615</v>
      </c>
      <c r="G11" s="14">
        <v>20</v>
      </c>
      <c r="H11" s="16">
        <f t="shared" si="5"/>
        <v>5.232766537504546</v>
      </c>
      <c r="I11" s="14">
        <v>9</v>
      </c>
      <c r="J11" s="16">
        <f t="shared" si="6"/>
        <v>2.3940245148110315</v>
      </c>
      <c r="K11" s="17">
        <f t="shared" si="1"/>
        <v>118.57614678258989</v>
      </c>
      <c r="L11" s="14">
        <v>20</v>
      </c>
      <c r="M11" s="16">
        <f t="shared" si="7"/>
        <v>6.150250622712876</v>
      </c>
      <c r="N11" s="14">
        <v>9</v>
      </c>
      <c r="O11" s="16">
        <f t="shared" si="8"/>
        <v>2.840971864908631</v>
      </c>
      <c r="P11" s="17">
        <f t="shared" si="2"/>
        <v>116.48403839123111</v>
      </c>
    </row>
    <row r="12" spans="1:16" ht="15">
      <c r="A12" s="15" t="s">
        <v>8</v>
      </c>
      <c r="B12" s="14">
        <v>15</v>
      </c>
      <c r="C12" s="16">
        <f t="shared" si="3"/>
        <v>0.6434600649379898</v>
      </c>
      <c r="D12" s="14">
        <v>39</v>
      </c>
      <c r="E12" s="16">
        <f t="shared" si="4"/>
        <v>1.6735489579583045</v>
      </c>
      <c r="F12" s="17">
        <f t="shared" si="0"/>
        <v>-61.55116575000005</v>
      </c>
      <c r="G12" s="14">
        <v>9</v>
      </c>
      <c r="H12" s="16">
        <f t="shared" si="5"/>
        <v>2.354744941877046</v>
      </c>
      <c r="I12" s="14">
        <v>21</v>
      </c>
      <c r="J12" s="16">
        <f t="shared" si="6"/>
        <v>5.58605720122574</v>
      </c>
      <c r="K12" s="17">
        <f t="shared" si="1"/>
        <v>-57.84602883478623</v>
      </c>
      <c r="L12" s="14">
        <v>8</v>
      </c>
      <c r="M12" s="16">
        <f t="shared" si="7"/>
        <v>2.46010024908515</v>
      </c>
      <c r="N12" s="14">
        <v>20</v>
      </c>
      <c r="O12" s="16">
        <f t="shared" si="8"/>
        <v>6.31327081090807</v>
      </c>
      <c r="P12" s="17">
        <f aca="true" t="shared" si="9" ref="P12:P17">(M12*100/O12)-100</f>
        <v>-61.03287308957841</v>
      </c>
    </row>
    <row r="13" spans="1:16" ht="33.75">
      <c r="A13" s="18" t="s">
        <v>59</v>
      </c>
      <c r="B13" s="14">
        <v>12</v>
      </c>
      <c r="C13" s="16">
        <f t="shared" si="3"/>
        <v>0.5147680519503918</v>
      </c>
      <c r="D13" s="14">
        <v>26</v>
      </c>
      <c r="E13" s="16">
        <f t="shared" si="4"/>
        <v>1.1156993053055364</v>
      </c>
      <c r="F13" s="17">
        <f t="shared" si="0"/>
        <v>-53.861398900000076</v>
      </c>
      <c r="G13" s="14">
        <v>7</v>
      </c>
      <c r="H13" s="16">
        <f t="shared" si="5"/>
        <v>1.8314682881265911</v>
      </c>
      <c r="I13" s="14">
        <v>13</v>
      </c>
      <c r="J13" s="16">
        <f t="shared" si="6"/>
        <v>3.4580354102826014</v>
      </c>
      <c r="K13" s="17">
        <f t="shared" si="1"/>
        <v>-47.03731827960322</v>
      </c>
      <c r="L13" s="14">
        <v>6</v>
      </c>
      <c r="M13" s="16">
        <f t="shared" si="7"/>
        <v>1.8450751868138626</v>
      </c>
      <c r="N13" s="14">
        <v>12</v>
      </c>
      <c r="O13" s="16">
        <f t="shared" si="8"/>
        <v>3.7879624865448416</v>
      </c>
      <c r="P13" s="17">
        <f t="shared" si="9"/>
        <v>-51.291091361972995</v>
      </c>
    </row>
    <row r="14" spans="1:16" ht="15">
      <c r="A14" s="15" t="s">
        <v>9</v>
      </c>
      <c r="B14" s="14">
        <v>10</v>
      </c>
      <c r="C14" s="16">
        <f t="shared" si="3"/>
        <v>0.4289733766253265</v>
      </c>
      <c r="D14" s="14">
        <v>16</v>
      </c>
      <c r="E14" s="16">
        <f t="shared" si="4"/>
        <v>0.68658418788033</v>
      </c>
      <c r="F14" s="17">
        <f t="shared" si="0"/>
        <v>-37.52064434375009</v>
      </c>
      <c r="G14" s="14">
        <v>6</v>
      </c>
      <c r="H14" s="16">
        <f t="shared" si="5"/>
        <v>1.5698299612513638</v>
      </c>
      <c r="I14" s="14">
        <v>7</v>
      </c>
      <c r="J14" s="16">
        <f t="shared" si="6"/>
        <v>1.8620190670752468</v>
      </c>
      <c r="K14" s="17">
        <f t="shared" si="1"/>
        <v>-15.692057669572478</v>
      </c>
      <c r="L14" s="14">
        <v>5</v>
      </c>
      <c r="M14" s="16">
        <f t="shared" si="7"/>
        <v>1.537562655678219</v>
      </c>
      <c r="N14" s="14">
        <v>6</v>
      </c>
      <c r="O14" s="16">
        <f t="shared" si="8"/>
        <v>1.8939812432724208</v>
      </c>
      <c r="P14" s="17">
        <f t="shared" si="9"/>
        <v>-18.818485603288337</v>
      </c>
    </row>
    <row r="15" spans="1:16" ht="15">
      <c r="A15" s="15" t="s">
        <v>105</v>
      </c>
      <c r="B15" s="14">
        <v>2</v>
      </c>
      <c r="C15" s="16">
        <f t="shared" si="3"/>
        <v>0.0857946753250653</v>
      </c>
      <c r="D15" s="14">
        <v>9</v>
      </c>
      <c r="E15" s="16">
        <f t="shared" si="4"/>
        <v>0.3862036056826857</v>
      </c>
      <c r="F15" s="17">
        <f t="shared" si="0"/>
        <v>-77.78511798888893</v>
      </c>
      <c r="G15" s="14">
        <v>1</v>
      </c>
      <c r="H15" s="16">
        <f t="shared" si="5"/>
        <v>0.2616383268752273</v>
      </c>
      <c r="I15" s="14">
        <v>5</v>
      </c>
      <c r="J15" s="16">
        <f t="shared" si="6"/>
        <v>1.330013619339462</v>
      </c>
      <c r="K15" s="17">
        <f t="shared" si="1"/>
        <v>-80.32814678956692</v>
      </c>
      <c r="L15" s="14">
        <v>1</v>
      </c>
      <c r="M15" s="16">
        <f t="shared" si="7"/>
        <v>0.30751253113564375</v>
      </c>
      <c r="N15" s="14">
        <v>5</v>
      </c>
      <c r="O15" s="16">
        <f t="shared" si="8"/>
        <v>1.5783177027270174</v>
      </c>
      <c r="P15" s="17">
        <f t="shared" si="9"/>
        <v>-80.5164365447892</v>
      </c>
    </row>
    <row r="16" spans="1:16" ht="15">
      <c r="A16" s="15" t="s">
        <v>62</v>
      </c>
      <c r="B16" s="14">
        <v>0</v>
      </c>
      <c r="C16" s="16">
        <f t="shared" si="3"/>
        <v>0</v>
      </c>
      <c r="D16" s="14">
        <v>1</v>
      </c>
      <c r="E16" s="16">
        <f t="shared" si="4"/>
        <v>0.04291151174252063</v>
      </c>
      <c r="F16" s="17">
        <f t="shared" si="0"/>
        <v>-100</v>
      </c>
      <c r="G16" s="14">
        <v>0</v>
      </c>
      <c r="H16" s="16">
        <f t="shared" si="5"/>
        <v>0</v>
      </c>
      <c r="I16" s="14">
        <v>1</v>
      </c>
      <c r="J16" s="16">
        <f t="shared" si="6"/>
        <v>0.2660027238678924</v>
      </c>
      <c r="K16" s="17">
        <f t="shared" si="1"/>
        <v>-100</v>
      </c>
      <c r="L16" s="14">
        <v>0</v>
      </c>
      <c r="M16" s="16">
        <f t="shared" si="7"/>
        <v>0</v>
      </c>
      <c r="N16" s="14">
        <v>1</v>
      </c>
      <c r="O16" s="16">
        <f t="shared" si="8"/>
        <v>0.31566354054540346</v>
      </c>
      <c r="P16" s="17">
        <f t="shared" si="9"/>
        <v>-100</v>
      </c>
    </row>
    <row r="17" spans="1:16" s="20" customFormat="1" ht="15">
      <c r="A17" s="15" t="s">
        <v>60</v>
      </c>
      <c r="B17" s="14">
        <v>3</v>
      </c>
      <c r="C17" s="16">
        <f t="shared" si="3"/>
        <v>0.12869201298759794</v>
      </c>
      <c r="D17" s="14">
        <v>13</v>
      </c>
      <c r="E17" s="16">
        <f t="shared" si="4"/>
        <v>0.5578496526527682</v>
      </c>
      <c r="F17" s="17">
        <f>(C17*100/E17)-100</f>
        <v>-76.93069945000003</v>
      </c>
      <c r="G17" s="14">
        <v>2</v>
      </c>
      <c r="H17" s="16">
        <f t="shared" si="5"/>
        <v>0.5232766537504546</v>
      </c>
      <c r="I17" s="14">
        <v>8</v>
      </c>
      <c r="J17" s="16">
        <f t="shared" si="6"/>
        <v>2.1280217909431394</v>
      </c>
      <c r="K17" s="17">
        <f t="shared" si="1"/>
        <v>-75.41018348695863</v>
      </c>
      <c r="L17" s="14">
        <v>2</v>
      </c>
      <c r="M17" s="16">
        <f t="shared" si="7"/>
        <v>0.6150250622712875</v>
      </c>
      <c r="N17" s="14">
        <v>8</v>
      </c>
      <c r="O17" s="16">
        <f t="shared" si="8"/>
        <v>2.5253083243632277</v>
      </c>
      <c r="P17" s="17">
        <f t="shared" si="9"/>
        <v>-75.6455456809865</v>
      </c>
    </row>
    <row r="18" spans="1:16" s="20" customFormat="1" ht="15">
      <c r="A18" s="15" t="s">
        <v>61</v>
      </c>
      <c r="B18" s="14">
        <v>0</v>
      </c>
      <c r="C18" s="16">
        <f t="shared" si="3"/>
        <v>0</v>
      </c>
      <c r="D18" s="14">
        <v>0</v>
      </c>
      <c r="E18" s="16">
        <f t="shared" si="4"/>
        <v>0</v>
      </c>
      <c r="F18" s="19">
        <v>0</v>
      </c>
      <c r="G18" s="14">
        <v>0</v>
      </c>
      <c r="H18" s="16">
        <f t="shared" si="5"/>
        <v>0</v>
      </c>
      <c r="I18" s="14">
        <v>0</v>
      </c>
      <c r="J18" s="16">
        <f t="shared" si="6"/>
        <v>0</v>
      </c>
      <c r="K18" s="19">
        <v>0</v>
      </c>
      <c r="L18" s="14">
        <v>0</v>
      </c>
      <c r="M18" s="16">
        <f t="shared" si="7"/>
        <v>0</v>
      </c>
      <c r="N18" s="14">
        <v>0</v>
      </c>
      <c r="O18" s="16">
        <f t="shared" si="8"/>
        <v>0</v>
      </c>
      <c r="P18" s="19">
        <v>0</v>
      </c>
    </row>
    <row r="19" spans="1:16" ht="22.5">
      <c r="A19" s="18" t="s">
        <v>63</v>
      </c>
      <c r="B19" s="14">
        <v>5177</v>
      </c>
      <c r="C19" s="16">
        <f t="shared" si="3"/>
        <v>222.07951707893153</v>
      </c>
      <c r="D19" s="14">
        <v>4766</v>
      </c>
      <c r="E19" s="16">
        <f t="shared" si="4"/>
        <v>204.51626496485332</v>
      </c>
      <c r="F19" s="17">
        <f>(C19*100/E19)-100</f>
        <v>8.58770431637626</v>
      </c>
      <c r="G19" s="14">
        <v>4079</v>
      </c>
      <c r="H19" s="16">
        <f t="shared" si="5"/>
        <v>1067.222735324052</v>
      </c>
      <c r="I19" s="14">
        <v>3751</v>
      </c>
      <c r="J19" s="16">
        <f t="shared" si="6"/>
        <v>997.7762172284645</v>
      </c>
      <c r="K19" s="17">
        <f>(H19*100/J19)-100</f>
        <v>6.9601296259085075</v>
      </c>
      <c r="L19" s="14">
        <v>3998</v>
      </c>
      <c r="M19" s="16">
        <f t="shared" si="7"/>
        <v>1229.4350994803037</v>
      </c>
      <c r="N19" s="14">
        <v>3692</v>
      </c>
      <c r="O19" s="16">
        <f t="shared" si="8"/>
        <v>1165.4297916936296</v>
      </c>
      <c r="P19" s="17">
        <f>(M19*100/O19)-100</f>
        <v>5.491991730678194</v>
      </c>
    </row>
    <row r="20" spans="1:16" ht="22.5">
      <c r="A20" s="18" t="s">
        <v>64</v>
      </c>
      <c r="B20" s="14">
        <v>2400</v>
      </c>
      <c r="C20" s="16">
        <f t="shared" si="3"/>
        <v>102.95361039007837</v>
      </c>
      <c r="D20" s="14">
        <v>2091</v>
      </c>
      <c r="E20" s="16">
        <f t="shared" si="4"/>
        <v>89.72797105361064</v>
      </c>
      <c r="F20" s="17">
        <f>(C20*100/E20)-100</f>
        <v>14.739706226685627</v>
      </c>
      <c r="G20" s="14">
        <v>2118</v>
      </c>
      <c r="H20" s="16">
        <f t="shared" si="5"/>
        <v>554.1499763217314</v>
      </c>
      <c r="I20" s="14">
        <v>1788</v>
      </c>
      <c r="J20" s="16">
        <f t="shared" si="6"/>
        <v>475.61287027579164</v>
      </c>
      <c r="K20" s="17">
        <f>(H20*100/J20)-100</f>
        <v>16.512821867162415</v>
      </c>
      <c r="L20" s="14">
        <v>2088</v>
      </c>
      <c r="M20" s="16">
        <f t="shared" si="7"/>
        <v>642.0861650112242</v>
      </c>
      <c r="N20" s="14">
        <v>1770</v>
      </c>
      <c r="O20" s="16">
        <f t="shared" si="8"/>
        <v>558.7244667653641</v>
      </c>
      <c r="P20" s="17">
        <f>(M20*100/O20)-100</f>
        <v>14.920001396836582</v>
      </c>
    </row>
    <row r="21" spans="1:16" ht="22.5">
      <c r="A21" s="18" t="s">
        <v>65</v>
      </c>
      <c r="B21" s="14">
        <v>994</v>
      </c>
      <c r="C21" s="16">
        <f t="shared" si="3"/>
        <v>42.63995363655746</v>
      </c>
      <c r="D21" s="14">
        <v>861</v>
      </c>
      <c r="E21" s="16">
        <f t="shared" si="4"/>
        <v>36.94681161031026</v>
      </c>
      <c r="F21" s="17">
        <f>(C21*100/E21)-100</f>
        <v>15.409021179674625</v>
      </c>
      <c r="G21" s="14">
        <v>844</v>
      </c>
      <c r="H21" s="16">
        <f t="shared" si="5"/>
        <v>220.82274788269183</v>
      </c>
      <c r="I21" s="14">
        <v>681</v>
      </c>
      <c r="J21" s="16">
        <f t="shared" si="6"/>
        <v>181.14785495403473</v>
      </c>
      <c r="K21" s="17">
        <f>(H21*100/J21)-100</f>
        <v>21.901939130730753</v>
      </c>
      <c r="L21" s="14">
        <v>830</v>
      </c>
      <c r="M21" s="16">
        <f t="shared" si="7"/>
        <v>255.23540084258434</v>
      </c>
      <c r="N21" s="14">
        <v>673</v>
      </c>
      <c r="O21" s="16">
        <f t="shared" si="8"/>
        <v>212.44156278705654</v>
      </c>
      <c r="P21" s="17">
        <f>(M21*100/O21)-100</f>
        <v>20.143816254271655</v>
      </c>
    </row>
    <row r="22" spans="1:16" s="20" customFormat="1" ht="33.75">
      <c r="A22" s="18" t="s">
        <v>66</v>
      </c>
      <c r="B22" s="14">
        <v>587</v>
      </c>
      <c r="C22" s="16">
        <f t="shared" si="3"/>
        <v>25.180737207906667</v>
      </c>
      <c r="D22" s="14">
        <v>464</v>
      </c>
      <c r="E22" s="16">
        <f t="shared" si="4"/>
        <v>19.910941448529574</v>
      </c>
      <c r="F22" s="17">
        <f>(C22*100/E22)-100</f>
        <v>26.466833690409302</v>
      </c>
      <c r="G22" s="14">
        <v>557</v>
      </c>
      <c r="H22" s="16">
        <f t="shared" si="5"/>
        <v>145.7325480695016</v>
      </c>
      <c r="I22" s="14">
        <v>436</v>
      </c>
      <c r="J22" s="16">
        <f t="shared" si="6"/>
        <v>115.97718760640109</v>
      </c>
      <c r="K22" s="17">
        <f>(H22*100/J22)-100</f>
        <v>25.656218328110455</v>
      </c>
      <c r="L22" s="14">
        <v>553</v>
      </c>
      <c r="M22" s="16">
        <f t="shared" si="7"/>
        <v>170.05442971801102</v>
      </c>
      <c r="N22" s="14">
        <v>434</v>
      </c>
      <c r="O22" s="16">
        <f t="shared" si="8"/>
        <v>136.99797659670512</v>
      </c>
      <c r="P22" s="17">
        <f>(M22*100/O22)-100</f>
        <v>24.129154271101058</v>
      </c>
    </row>
    <row r="23" spans="1:16" s="20" customFormat="1" ht="45">
      <c r="A23" s="18" t="s">
        <v>67</v>
      </c>
      <c r="B23" s="14">
        <v>0</v>
      </c>
      <c r="C23" s="16">
        <f t="shared" si="3"/>
        <v>0</v>
      </c>
      <c r="D23" s="14">
        <v>0</v>
      </c>
      <c r="E23" s="16">
        <f t="shared" si="4"/>
        <v>0</v>
      </c>
      <c r="F23" s="19">
        <v>0</v>
      </c>
      <c r="G23" s="14">
        <v>0</v>
      </c>
      <c r="H23" s="16">
        <f t="shared" si="5"/>
        <v>0</v>
      </c>
      <c r="I23" s="14">
        <v>0</v>
      </c>
      <c r="J23" s="16">
        <f t="shared" si="6"/>
        <v>0</v>
      </c>
      <c r="K23" s="19">
        <v>0</v>
      </c>
      <c r="L23" s="14">
        <v>0</v>
      </c>
      <c r="M23" s="16">
        <f t="shared" si="7"/>
        <v>0</v>
      </c>
      <c r="N23" s="14">
        <v>0</v>
      </c>
      <c r="O23" s="16">
        <f t="shared" si="8"/>
        <v>0</v>
      </c>
      <c r="P23" s="19">
        <v>0</v>
      </c>
    </row>
    <row r="24" spans="1:16" s="20" customFormat="1" ht="33.75">
      <c r="A24" s="18" t="s">
        <v>68</v>
      </c>
      <c r="B24" s="14">
        <v>112</v>
      </c>
      <c r="C24" s="16">
        <f t="shared" si="3"/>
        <v>4.804501818203657</v>
      </c>
      <c r="D24" s="14">
        <v>55</v>
      </c>
      <c r="E24" s="16">
        <f t="shared" si="4"/>
        <v>2.3601331458386348</v>
      </c>
      <c r="F24" s="17">
        <f aca="true" t="shared" si="10" ref="F24:F32">(C24*100/E24)-100</f>
        <v>103.56910061090878</v>
      </c>
      <c r="G24" s="14">
        <v>108</v>
      </c>
      <c r="H24" s="16">
        <f t="shared" si="5"/>
        <v>28.256939302524547</v>
      </c>
      <c r="I24" s="14">
        <v>51</v>
      </c>
      <c r="J24" s="16">
        <f t="shared" si="6"/>
        <v>13.566138917262514</v>
      </c>
      <c r="K24" s="17">
        <f aca="true" t="shared" si="11" ref="K24:K30">(H24*100/J24)-100</f>
        <v>108.29021046340918</v>
      </c>
      <c r="L24" s="14">
        <v>108</v>
      </c>
      <c r="M24" s="16">
        <f t="shared" si="7"/>
        <v>33.211353362649525</v>
      </c>
      <c r="N24" s="14">
        <v>51</v>
      </c>
      <c r="O24" s="16">
        <f t="shared" si="8"/>
        <v>16.098840567815575</v>
      </c>
      <c r="P24" s="17">
        <f aca="true" t="shared" si="12" ref="P24:P30">(M24*100/O24)-100</f>
        <v>106.29655423164377</v>
      </c>
    </row>
    <row r="25" spans="1:16" ht="22.5">
      <c r="A25" s="18" t="s">
        <v>69</v>
      </c>
      <c r="B25" s="14">
        <v>14</v>
      </c>
      <c r="C25" s="16">
        <f t="shared" si="3"/>
        <v>0.6005627272754571</v>
      </c>
      <c r="D25" s="14">
        <v>15</v>
      </c>
      <c r="E25" s="16">
        <f t="shared" si="4"/>
        <v>0.6436726761378094</v>
      </c>
      <c r="F25" s="17">
        <f>(C25*100/E25)-100</f>
        <v>-6.697495553333468</v>
      </c>
      <c r="G25" s="14">
        <v>2</v>
      </c>
      <c r="H25" s="16">
        <f t="shared" si="5"/>
        <v>0.5232766537504546</v>
      </c>
      <c r="I25" s="14">
        <v>7</v>
      </c>
      <c r="J25" s="16">
        <f t="shared" si="6"/>
        <v>1.8620190670752468</v>
      </c>
      <c r="K25" s="17">
        <f>(H25*100/J25)-100</f>
        <v>-71.89735255652415</v>
      </c>
      <c r="L25" s="14">
        <v>1</v>
      </c>
      <c r="M25" s="16">
        <f t="shared" si="7"/>
        <v>0.30751253113564375</v>
      </c>
      <c r="N25" s="14">
        <v>5</v>
      </c>
      <c r="O25" s="16">
        <f t="shared" si="8"/>
        <v>1.5783177027270174</v>
      </c>
      <c r="P25" s="17">
        <f>(M25*100/O25)-100</f>
        <v>-80.5164365447892</v>
      </c>
    </row>
    <row r="26" spans="1:16" s="20" customFormat="1" ht="22.5">
      <c r="A26" s="18" t="s">
        <v>70</v>
      </c>
      <c r="B26" s="14">
        <v>1406</v>
      </c>
      <c r="C26" s="16">
        <f t="shared" si="3"/>
        <v>60.31365675352091</v>
      </c>
      <c r="D26" s="14">
        <v>1230</v>
      </c>
      <c r="E26" s="16">
        <f t="shared" si="4"/>
        <v>52.781159443300375</v>
      </c>
      <c r="F26" s="17">
        <f t="shared" si="10"/>
        <v>14.271185759593337</v>
      </c>
      <c r="G26" s="14">
        <v>1274</v>
      </c>
      <c r="H26" s="16">
        <f t="shared" si="5"/>
        <v>333.3272284390396</v>
      </c>
      <c r="I26" s="14">
        <v>1107</v>
      </c>
      <c r="J26" s="16">
        <f t="shared" si="6"/>
        <v>294.4650153217569</v>
      </c>
      <c r="K26" s="17">
        <f t="shared" si="11"/>
        <v>13.19756544756892</v>
      </c>
      <c r="L26" s="14">
        <v>1258</v>
      </c>
      <c r="M26" s="16">
        <f t="shared" si="7"/>
        <v>386.8507641686399</v>
      </c>
      <c r="N26" s="14">
        <v>1097</v>
      </c>
      <c r="O26" s="16">
        <f t="shared" si="8"/>
        <v>346.2829039783076</v>
      </c>
      <c r="P26" s="17">
        <f t="shared" si="12"/>
        <v>11.715236219941588</v>
      </c>
    </row>
    <row r="27" spans="1:16" s="20" customFormat="1" ht="33.75">
      <c r="A27" s="18" t="s">
        <v>71</v>
      </c>
      <c r="B27" s="14">
        <v>914</v>
      </c>
      <c r="C27" s="16">
        <f t="shared" si="3"/>
        <v>39.208166623554845</v>
      </c>
      <c r="D27" s="14">
        <v>862</v>
      </c>
      <c r="E27" s="16">
        <f t="shared" si="4"/>
        <v>36.98972312205279</v>
      </c>
      <c r="F27" s="17">
        <f t="shared" si="10"/>
        <v>5.997459062296812</v>
      </c>
      <c r="G27" s="14">
        <v>850</v>
      </c>
      <c r="H27" s="16">
        <f t="shared" si="5"/>
        <v>222.3925778439432</v>
      </c>
      <c r="I27" s="14">
        <v>793</v>
      </c>
      <c r="J27" s="16">
        <f t="shared" si="6"/>
        <v>210.94016002723868</v>
      </c>
      <c r="K27" s="17">
        <f t="shared" si="11"/>
        <v>5.429225907113036</v>
      </c>
      <c r="L27" s="14">
        <v>845</v>
      </c>
      <c r="M27" s="16">
        <f t="shared" si="7"/>
        <v>259.848088809619</v>
      </c>
      <c r="N27" s="14">
        <v>789</v>
      </c>
      <c r="O27" s="16">
        <f t="shared" si="8"/>
        <v>249.05853349032333</v>
      </c>
      <c r="P27" s="17">
        <f t="shared" si="12"/>
        <v>4.33213637296025</v>
      </c>
    </row>
    <row r="28" spans="1:16" ht="33.75">
      <c r="A28" s="18" t="s">
        <v>72</v>
      </c>
      <c r="B28" s="14">
        <v>427</v>
      </c>
      <c r="C28" s="16">
        <f t="shared" si="3"/>
        <v>18.317163181901442</v>
      </c>
      <c r="D28" s="14">
        <v>334</v>
      </c>
      <c r="E28" s="16">
        <f t="shared" si="4"/>
        <v>14.33244492200189</v>
      </c>
      <c r="F28" s="17">
        <f t="shared" si="10"/>
        <v>27.802083186676455</v>
      </c>
      <c r="G28" s="14">
        <v>364</v>
      </c>
      <c r="H28" s="16">
        <f t="shared" si="5"/>
        <v>95.23635098258274</v>
      </c>
      <c r="I28" s="14">
        <v>282</v>
      </c>
      <c r="J28" s="16">
        <f t="shared" si="6"/>
        <v>75.01276813074566</v>
      </c>
      <c r="K28" s="17">
        <f t="shared" si="11"/>
        <v>26.96018738648307</v>
      </c>
      <c r="L28" s="14">
        <v>353</v>
      </c>
      <c r="M28" s="16">
        <f t="shared" si="7"/>
        <v>108.55192349088226</v>
      </c>
      <c r="N28" s="14">
        <v>276</v>
      </c>
      <c r="O28" s="16">
        <f t="shared" si="8"/>
        <v>87.12313719053135</v>
      </c>
      <c r="P28" s="17">
        <f t="shared" si="12"/>
        <v>24.59597644364878</v>
      </c>
    </row>
    <row r="29" spans="1:16" ht="22.5">
      <c r="A29" s="18" t="s">
        <v>73</v>
      </c>
      <c r="B29" s="14">
        <v>2777</v>
      </c>
      <c r="C29" s="16">
        <f t="shared" si="3"/>
        <v>119.12590668885316</v>
      </c>
      <c r="D29" s="14">
        <v>2675</v>
      </c>
      <c r="E29" s="16">
        <f t="shared" si="4"/>
        <v>114.78829391124269</v>
      </c>
      <c r="F29" s="17">
        <f t="shared" si="10"/>
        <v>3.7787936642428264</v>
      </c>
      <c r="G29" s="14">
        <v>1961</v>
      </c>
      <c r="H29" s="16">
        <f t="shared" si="5"/>
        <v>513.0727590023207</v>
      </c>
      <c r="I29" s="14">
        <v>1963</v>
      </c>
      <c r="J29" s="16">
        <f t="shared" si="6"/>
        <v>522.1633469526728</v>
      </c>
      <c r="K29" s="17">
        <f t="shared" si="11"/>
        <v>-1.7409471582799654</v>
      </c>
      <c r="L29" s="14">
        <v>1910</v>
      </c>
      <c r="M29" s="16">
        <f t="shared" si="7"/>
        <v>587.3489344690796</v>
      </c>
      <c r="N29" s="14">
        <v>1922</v>
      </c>
      <c r="O29" s="16">
        <f t="shared" si="8"/>
        <v>606.7053249282654</v>
      </c>
      <c r="P29" s="17">
        <f t="shared" si="12"/>
        <v>-3.1904105113094943</v>
      </c>
    </row>
    <row r="30" spans="1:16" ht="15">
      <c r="A30" s="15" t="s">
        <v>74</v>
      </c>
      <c r="B30" s="14">
        <v>1</v>
      </c>
      <c r="C30" s="16">
        <f t="shared" si="3"/>
        <v>0.04289733766253265</v>
      </c>
      <c r="D30" s="14">
        <v>2</v>
      </c>
      <c r="E30" s="16">
        <f t="shared" si="4"/>
        <v>0.08582302348504126</v>
      </c>
      <c r="F30" s="17">
        <f t="shared" si="10"/>
        <v>-50.01651547500008</v>
      </c>
      <c r="G30" s="14">
        <v>1</v>
      </c>
      <c r="H30" s="16">
        <f t="shared" si="5"/>
        <v>0.2616383268752273</v>
      </c>
      <c r="I30" s="14">
        <v>2</v>
      </c>
      <c r="J30" s="16">
        <f t="shared" si="6"/>
        <v>0.5320054477357848</v>
      </c>
      <c r="K30" s="17">
        <f t="shared" si="11"/>
        <v>-50.820366973917274</v>
      </c>
      <c r="L30" s="14">
        <v>1</v>
      </c>
      <c r="M30" s="16">
        <f t="shared" si="7"/>
        <v>0.30751253113564375</v>
      </c>
      <c r="N30" s="14">
        <v>2</v>
      </c>
      <c r="O30" s="16">
        <f t="shared" si="8"/>
        <v>0.6313270810908069</v>
      </c>
      <c r="P30" s="17">
        <f t="shared" si="12"/>
        <v>-51.29109136197301</v>
      </c>
    </row>
    <row r="31" spans="1:16" ht="15">
      <c r="A31" s="15" t="s">
        <v>75</v>
      </c>
      <c r="B31" s="14">
        <v>62</v>
      </c>
      <c r="C31" s="16">
        <f t="shared" si="3"/>
        <v>2.6596349350770243</v>
      </c>
      <c r="D31" s="14">
        <v>34</v>
      </c>
      <c r="E31" s="16">
        <f t="shared" si="4"/>
        <v>1.4589913992457015</v>
      </c>
      <c r="F31" s="17">
        <f t="shared" si="10"/>
        <v>82.29270826764676</v>
      </c>
      <c r="G31" s="14">
        <v>62</v>
      </c>
      <c r="H31" s="16">
        <f t="shared" si="5"/>
        <v>16.221576266264094</v>
      </c>
      <c r="I31" s="14">
        <v>31</v>
      </c>
      <c r="J31" s="16">
        <f t="shared" si="6"/>
        <v>8.246084439904665</v>
      </c>
      <c r="K31" s="17">
        <f>(H31*100/J31)-100</f>
        <v>96.7185321043309</v>
      </c>
      <c r="L31" s="14">
        <v>61</v>
      </c>
      <c r="M31" s="16">
        <f t="shared" si="7"/>
        <v>18.75826439927427</v>
      </c>
      <c r="N31" s="14">
        <v>31</v>
      </c>
      <c r="O31" s="16">
        <f t="shared" si="8"/>
        <v>9.785569756907508</v>
      </c>
      <c r="P31" s="17">
        <f>(M31*100/O31)-100</f>
        <v>91.69312431739658</v>
      </c>
    </row>
    <row r="32" spans="1:16" ht="15">
      <c r="A32" s="15" t="s">
        <v>76</v>
      </c>
      <c r="B32" s="14">
        <v>25</v>
      </c>
      <c r="C32" s="16">
        <f t="shared" si="3"/>
        <v>1.0724334415633163</v>
      </c>
      <c r="D32" s="14">
        <v>10</v>
      </c>
      <c r="E32" s="16">
        <f t="shared" si="4"/>
        <v>0.4291151174252063</v>
      </c>
      <c r="F32" s="17">
        <f t="shared" si="10"/>
        <v>149.91742262499963</v>
      </c>
      <c r="G32" s="14">
        <v>25</v>
      </c>
      <c r="H32" s="16">
        <f t="shared" si="5"/>
        <v>6.540958171880683</v>
      </c>
      <c r="I32" s="14">
        <v>9</v>
      </c>
      <c r="J32" s="16">
        <f t="shared" si="6"/>
        <v>2.3940245148110315</v>
      </c>
      <c r="K32" s="17">
        <f>(H32*100/J32)-100</f>
        <v>173.2201834782374</v>
      </c>
      <c r="L32" s="14">
        <v>25</v>
      </c>
      <c r="M32" s="16">
        <f t="shared" si="7"/>
        <v>7.687813278391094</v>
      </c>
      <c r="N32" s="14">
        <v>9</v>
      </c>
      <c r="O32" s="16">
        <f t="shared" si="8"/>
        <v>2.840971864908631</v>
      </c>
      <c r="P32" s="17">
        <f>(M32*100/O32)-100</f>
        <v>170.6050479890389</v>
      </c>
    </row>
    <row r="33" spans="1:16" s="20" customFormat="1" ht="15">
      <c r="A33" s="15" t="s">
        <v>10</v>
      </c>
      <c r="B33" s="14">
        <v>713</v>
      </c>
      <c r="C33" s="16">
        <f t="shared" si="3"/>
        <v>30.58580175338578</v>
      </c>
      <c r="D33" s="14">
        <v>613</v>
      </c>
      <c r="E33" s="16">
        <f t="shared" si="4"/>
        <v>26.304756698165146</v>
      </c>
      <c r="F33" s="17">
        <f aca="true" t="shared" si="13" ref="F33:F43">(C33*100/E33)-100</f>
        <v>16.27479434363768</v>
      </c>
      <c r="G33" s="14">
        <v>19</v>
      </c>
      <c r="H33" s="16">
        <f t="shared" si="5"/>
        <v>4.971128210629319</v>
      </c>
      <c r="I33" s="14">
        <v>5</v>
      </c>
      <c r="J33" s="16">
        <f t="shared" si="6"/>
        <v>1.330013619339462</v>
      </c>
      <c r="K33" s="17">
        <f>(H33*100/J33)-100</f>
        <v>273.7652109982287</v>
      </c>
      <c r="L33" s="14">
        <v>10</v>
      </c>
      <c r="M33" s="16">
        <f t="shared" si="7"/>
        <v>3.075125311356438</v>
      </c>
      <c r="N33" s="14">
        <v>4</v>
      </c>
      <c r="O33" s="16">
        <f t="shared" si="8"/>
        <v>1.2626541621816139</v>
      </c>
      <c r="P33" s="17">
        <f>(M33*100/O33)-100</f>
        <v>143.544543190135</v>
      </c>
    </row>
    <row r="34" spans="1:16" ht="15">
      <c r="A34" s="15" t="s">
        <v>77</v>
      </c>
      <c r="B34" s="14">
        <v>119</v>
      </c>
      <c r="C34" s="16">
        <f t="shared" si="3"/>
        <v>5.104783181841386</v>
      </c>
      <c r="D34" s="14">
        <v>141</v>
      </c>
      <c r="E34" s="16">
        <f t="shared" si="4"/>
        <v>6.050523155695409</v>
      </c>
      <c r="F34" s="17">
        <f t="shared" si="13"/>
        <v>-15.630714064184517</v>
      </c>
      <c r="G34" s="14">
        <v>12</v>
      </c>
      <c r="H34" s="16">
        <f t="shared" si="5"/>
        <v>3.1396599225027275</v>
      </c>
      <c r="I34" s="14">
        <v>3</v>
      </c>
      <c r="J34" s="16">
        <f t="shared" si="6"/>
        <v>0.7980081716036772</v>
      </c>
      <c r="K34" s="17">
        <f>(H34*100/J34)-100</f>
        <v>293.43706420866175</v>
      </c>
      <c r="L34" s="14">
        <v>7</v>
      </c>
      <c r="M34" s="16">
        <f t="shared" si="7"/>
        <v>2.1525877179495065</v>
      </c>
      <c r="N34" s="14">
        <v>2</v>
      </c>
      <c r="O34" s="16">
        <f t="shared" si="8"/>
        <v>0.6313270810908069</v>
      </c>
      <c r="P34" s="17">
        <f>(M34*100/O34)-100</f>
        <v>240.962360466189</v>
      </c>
    </row>
    <row r="35" spans="1:16" ht="15">
      <c r="A35" s="15" t="s">
        <v>78</v>
      </c>
      <c r="B35" s="14">
        <v>42</v>
      </c>
      <c r="C35" s="16">
        <f t="shared" si="3"/>
        <v>1.8016881818263712</v>
      </c>
      <c r="D35" s="14">
        <v>17</v>
      </c>
      <c r="E35" s="16">
        <f t="shared" si="4"/>
        <v>0.7294956996228508</v>
      </c>
      <c r="F35" s="17">
        <f t="shared" si="13"/>
        <v>146.9772176529408</v>
      </c>
      <c r="G35" s="14">
        <v>10</v>
      </c>
      <c r="H35" s="16">
        <f t="shared" si="5"/>
        <v>2.616383268752273</v>
      </c>
      <c r="I35" s="14">
        <v>2</v>
      </c>
      <c r="J35" s="16">
        <f t="shared" si="6"/>
        <v>0.5320054477357848</v>
      </c>
      <c r="K35" s="17">
        <f>(H35*100/J35)-100</f>
        <v>391.7963302608272</v>
      </c>
      <c r="L35" s="14">
        <v>7</v>
      </c>
      <c r="M35" s="16">
        <f t="shared" si="7"/>
        <v>2.1525877179495065</v>
      </c>
      <c r="N35" s="14">
        <v>2</v>
      </c>
      <c r="O35" s="16">
        <f t="shared" si="8"/>
        <v>0.6313270810908069</v>
      </c>
      <c r="P35" s="17">
        <f>(M35*100/O35)-100</f>
        <v>240.962360466189</v>
      </c>
    </row>
    <row r="36" spans="1:16" ht="15">
      <c r="A36" s="15" t="s">
        <v>79</v>
      </c>
      <c r="B36" s="14">
        <v>27</v>
      </c>
      <c r="C36" s="16">
        <f t="shared" si="3"/>
        <v>1.1582281168883815</v>
      </c>
      <c r="D36" s="14">
        <v>32</v>
      </c>
      <c r="E36" s="16">
        <f t="shared" si="4"/>
        <v>1.37316837576066</v>
      </c>
      <c r="F36" s="17">
        <f t="shared" si="13"/>
        <v>-15.652869864062623</v>
      </c>
      <c r="G36" s="14">
        <v>1</v>
      </c>
      <c r="H36" s="16">
        <f t="shared" si="5"/>
        <v>0.2616383268752273</v>
      </c>
      <c r="I36" s="14">
        <v>0</v>
      </c>
      <c r="J36" s="16">
        <f t="shared" si="6"/>
        <v>0</v>
      </c>
      <c r="K36" s="19">
        <v>100</v>
      </c>
      <c r="L36" s="14">
        <v>0</v>
      </c>
      <c r="M36" s="16">
        <f t="shared" si="7"/>
        <v>0</v>
      </c>
      <c r="N36" s="14">
        <v>0</v>
      </c>
      <c r="O36" s="16">
        <f t="shared" si="8"/>
        <v>0</v>
      </c>
      <c r="P36" s="19">
        <v>0</v>
      </c>
    </row>
    <row r="37" spans="1:16" s="20" customFormat="1" ht="15">
      <c r="A37" s="15" t="s">
        <v>80</v>
      </c>
      <c r="B37" s="14">
        <v>45</v>
      </c>
      <c r="C37" s="16">
        <f t="shared" si="3"/>
        <v>1.9303801948139692</v>
      </c>
      <c r="D37" s="14">
        <v>66</v>
      </c>
      <c r="E37" s="16">
        <f t="shared" si="4"/>
        <v>2.8321597750063616</v>
      </c>
      <c r="F37" s="17">
        <f t="shared" si="13"/>
        <v>-31.840702920454646</v>
      </c>
      <c r="G37" s="14">
        <v>1</v>
      </c>
      <c r="H37" s="16">
        <f t="shared" si="5"/>
        <v>0.2616383268752273</v>
      </c>
      <c r="I37" s="14">
        <v>1</v>
      </c>
      <c r="J37" s="16">
        <f t="shared" si="6"/>
        <v>0.2660027238678924</v>
      </c>
      <c r="K37" s="17">
        <v>0</v>
      </c>
      <c r="L37" s="14">
        <v>0</v>
      </c>
      <c r="M37" s="16">
        <f t="shared" si="7"/>
        <v>0</v>
      </c>
      <c r="N37" s="14">
        <v>0</v>
      </c>
      <c r="O37" s="16">
        <f t="shared" si="8"/>
        <v>0</v>
      </c>
      <c r="P37" s="19">
        <v>0</v>
      </c>
    </row>
    <row r="38" spans="1:16" s="20" customFormat="1" ht="15">
      <c r="A38" s="15" t="s">
        <v>114</v>
      </c>
      <c r="B38" s="14">
        <v>3</v>
      </c>
      <c r="C38" s="16">
        <f t="shared" si="3"/>
        <v>0.12869201298759794</v>
      </c>
      <c r="D38" s="14">
        <v>9</v>
      </c>
      <c r="E38" s="16">
        <f t="shared" si="4"/>
        <v>0.3862036056826857</v>
      </c>
      <c r="F38" s="17">
        <f t="shared" si="13"/>
        <v>-66.67767698333338</v>
      </c>
      <c r="G38" s="14">
        <v>0</v>
      </c>
      <c r="H38" s="16">
        <f t="shared" si="5"/>
        <v>0</v>
      </c>
      <c r="I38" s="14">
        <v>0</v>
      </c>
      <c r="J38" s="16">
        <f t="shared" si="6"/>
        <v>0</v>
      </c>
      <c r="K38" s="17">
        <v>0</v>
      </c>
      <c r="L38" s="14">
        <v>0</v>
      </c>
      <c r="M38" s="16">
        <f t="shared" si="7"/>
        <v>0</v>
      </c>
      <c r="N38" s="14">
        <v>0</v>
      </c>
      <c r="O38" s="16">
        <f t="shared" si="8"/>
        <v>0</v>
      </c>
      <c r="P38" s="19">
        <v>0</v>
      </c>
    </row>
    <row r="39" spans="1:16" s="20" customFormat="1" ht="22.5">
      <c r="A39" s="18" t="s">
        <v>81</v>
      </c>
      <c r="B39" s="14">
        <v>2</v>
      </c>
      <c r="C39" s="16">
        <f t="shared" si="3"/>
        <v>0.0857946753250653</v>
      </c>
      <c r="D39" s="14">
        <v>17</v>
      </c>
      <c r="E39" s="16">
        <f t="shared" si="4"/>
        <v>0.7294956996228508</v>
      </c>
      <c r="F39" s="17">
        <f t="shared" si="13"/>
        <v>-88.23918011176472</v>
      </c>
      <c r="G39" s="14">
        <v>0</v>
      </c>
      <c r="H39" s="16">
        <f t="shared" si="5"/>
        <v>0</v>
      </c>
      <c r="I39" s="14">
        <v>0</v>
      </c>
      <c r="J39" s="16">
        <f t="shared" si="6"/>
        <v>0</v>
      </c>
      <c r="K39" s="17">
        <v>0</v>
      </c>
      <c r="L39" s="14">
        <v>0</v>
      </c>
      <c r="M39" s="16">
        <f t="shared" si="7"/>
        <v>0</v>
      </c>
      <c r="N39" s="14">
        <v>0</v>
      </c>
      <c r="O39" s="16">
        <f t="shared" si="8"/>
        <v>0</v>
      </c>
      <c r="P39" s="19">
        <v>0</v>
      </c>
    </row>
    <row r="40" spans="1:16" ht="22.5">
      <c r="A40" s="18" t="s">
        <v>82</v>
      </c>
      <c r="B40" s="14">
        <v>298</v>
      </c>
      <c r="C40" s="16">
        <f t="shared" si="3"/>
        <v>12.783406623434729</v>
      </c>
      <c r="D40" s="14">
        <v>205</v>
      </c>
      <c r="E40" s="16">
        <f t="shared" si="4"/>
        <v>8.79685990721673</v>
      </c>
      <c r="F40" s="17">
        <f t="shared" si="13"/>
        <v>45.317837936097334</v>
      </c>
      <c r="G40" s="14">
        <v>7</v>
      </c>
      <c r="H40" s="16">
        <f t="shared" si="5"/>
        <v>1.8314682881265911</v>
      </c>
      <c r="I40" s="14">
        <v>2</v>
      </c>
      <c r="J40" s="16">
        <f t="shared" si="6"/>
        <v>0.5320054477357848</v>
      </c>
      <c r="K40" s="17">
        <f>(H40*100/J40)-100</f>
        <v>244.25743118257907</v>
      </c>
      <c r="L40" s="14">
        <v>3</v>
      </c>
      <c r="M40" s="16">
        <f t="shared" si="7"/>
        <v>0.9225375934069313</v>
      </c>
      <c r="N40" s="14">
        <v>2</v>
      </c>
      <c r="O40" s="16">
        <f t="shared" si="8"/>
        <v>0.6313270810908069</v>
      </c>
      <c r="P40" s="17">
        <f>(M40*100/O40)-100</f>
        <v>46.12672591408099</v>
      </c>
    </row>
    <row r="41" spans="1:16" ht="22.5">
      <c r="A41" s="18" t="s">
        <v>83</v>
      </c>
      <c r="B41" s="14">
        <v>60</v>
      </c>
      <c r="C41" s="16">
        <f t="shared" si="3"/>
        <v>2.573840259751959</v>
      </c>
      <c r="D41" s="14">
        <v>31</v>
      </c>
      <c r="E41" s="16">
        <f t="shared" si="4"/>
        <v>1.3302568640181396</v>
      </c>
      <c r="F41" s="17">
        <f t="shared" si="13"/>
        <v>93.48445622580618</v>
      </c>
      <c r="G41" s="14">
        <v>4</v>
      </c>
      <c r="H41" s="16">
        <f t="shared" si="5"/>
        <v>1.0465533075009092</v>
      </c>
      <c r="I41" s="14">
        <v>0</v>
      </c>
      <c r="J41" s="16">
        <f t="shared" si="6"/>
        <v>0</v>
      </c>
      <c r="K41" s="17">
        <v>100</v>
      </c>
      <c r="L41" s="14">
        <v>2</v>
      </c>
      <c r="M41" s="16">
        <f t="shared" si="7"/>
        <v>0.6150250622712875</v>
      </c>
      <c r="N41" s="14">
        <v>0</v>
      </c>
      <c r="O41" s="16">
        <f t="shared" si="8"/>
        <v>0</v>
      </c>
      <c r="P41" s="17">
        <v>100</v>
      </c>
    </row>
    <row r="42" spans="1:16" s="20" customFormat="1" ht="22.5">
      <c r="A42" s="18" t="s">
        <v>84</v>
      </c>
      <c r="B42" s="14">
        <v>235</v>
      </c>
      <c r="C42" s="16">
        <f t="shared" si="3"/>
        <v>10.080874350695172</v>
      </c>
      <c r="D42" s="14">
        <v>172</v>
      </c>
      <c r="E42" s="16">
        <f t="shared" si="4"/>
        <v>7.380780019713549</v>
      </c>
      <c r="F42" s="17">
        <f t="shared" si="13"/>
        <v>36.58277748110444</v>
      </c>
      <c r="G42" s="14">
        <v>3</v>
      </c>
      <c r="H42" s="16">
        <f t="shared" si="5"/>
        <v>0.7849149806256819</v>
      </c>
      <c r="I42" s="14">
        <v>2</v>
      </c>
      <c r="J42" s="16">
        <f t="shared" si="6"/>
        <v>0.5320054477357848</v>
      </c>
      <c r="K42" s="17">
        <f>(H42*100/J42)-100</f>
        <v>47.538899078248164</v>
      </c>
      <c r="L42" s="14">
        <v>1</v>
      </c>
      <c r="M42" s="16">
        <f t="shared" si="7"/>
        <v>0.30751253113564375</v>
      </c>
      <c r="N42" s="14">
        <v>2</v>
      </c>
      <c r="O42" s="16">
        <f t="shared" si="8"/>
        <v>0.6313270810908069</v>
      </c>
      <c r="P42" s="17">
        <f>(M42*100/O42)-100</f>
        <v>-51.29109136197301</v>
      </c>
    </row>
    <row r="43" spans="1:16" s="20" customFormat="1" ht="22.5">
      <c r="A43" s="18" t="s">
        <v>85</v>
      </c>
      <c r="B43" s="14">
        <v>3</v>
      </c>
      <c r="C43" s="16">
        <f t="shared" si="3"/>
        <v>0.12869201298759794</v>
      </c>
      <c r="D43" s="14">
        <v>2</v>
      </c>
      <c r="E43" s="16">
        <f t="shared" si="4"/>
        <v>0.08582302348504126</v>
      </c>
      <c r="F43" s="17">
        <f t="shared" si="13"/>
        <v>49.950453574999784</v>
      </c>
      <c r="G43" s="14">
        <v>0</v>
      </c>
      <c r="H43" s="16">
        <f t="shared" si="5"/>
        <v>0</v>
      </c>
      <c r="I43" s="14">
        <v>0</v>
      </c>
      <c r="J43" s="16">
        <f t="shared" si="6"/>
        <v>0</v>
      </c>
      <c r="K43" s="19">
        <v>0</v>
      </c>
      <c r="L43" s="14">
        <v>0</v>
      </c>
      <c r="M43" s="16">
        <f t="shared" si="7"/>
        <v>0</v>
      </c>
      <c r="N43" s="14">
        <v>0</v>
      </c>
      <c r="O43" s="16">
        <f t="shared" si="8"/>
        <v>0</v>
      </c>
      <c r="P43" s="19">
        <v>0</v>
      </c>
    </row>
    <row r="44" spans="1:16" s="20" customFormat="1" ht="15">
      <c r="A44" s="15" t="s">
        <v>86</v>
      </c>
      <c r="B44" s="14">
        <v>296</v>
      </c>
      <c r="C44" s="16">
        <f t="shared" si="3"/>
        <v>12.697611948109664</v>
      </c>
      <c r="D44" s="14">
        <v>267</v>
      </c>
      <c r="E44" s="16">
        <f t="shared" si="4"/>
        <v>11.457373635253008</v>
      </c>
      <c r="F44" s="17">
        <f>(C44*100/E44)-100</f>
        <v>10.824804639700204</v>
      </c>
      <c r="G44" s="14">
        <v>0</v>
      </c>
      <c r="H44" s="16">
        <f t="shared" si="5"/>
        <v>0</v>
      </c>
      <c r="I44" s="14">
        <v>0</v>
      </c>
      <c r="J44" s="16">
        <f t="shared" si="6"/>
        <v>0</v>
      </c>
      <c r="K44" s="17">
        <v>0</v>
      </c>
      <c r="L44" s="14">
        <v>0</v>
      </c>
      <c r="M44" s="16">
        <f t="shared" si="7"/>
        <v>0</v>
      </c>
      <c r="N44" s="14">
        <v>0</v>
      </c>
      <c r="O44" s="16">
        <f t="shared" si="8"/>
        <v>0</v>
      </c>
      <c r="P44" s="19">
        <v>0</v>
      </c>
    </row>
    <row r="45" spans="1:16" s="20" customFormat="1" ht="15">
      <c r="A45" s="15" t="s">
        <v>11</v>
      </c>
      <c r="B45" s="14">
        <v>0</v>
      </c>
      <c r="C45" s="16">
        <f t="shared" si="3"/>
        <v>0</v>
      </c>
      <c r="D45" s="14">
        <v>0</v>
      </c>
      <c r="E45" s="16">
        <f t="shared" si="4"/>
        <v>0</v>
      </c>
      <c r="F45" s="19">
        <v>0</v>
      </c>
      <c r="G45" s="14">
        <v>0</v>
      </c>
      <c r="H45" s="16">
        <f t="shared" si="5"/>
        <v>0</v>
      </c>
      <c r="I45" s="14">
        <v>0</v>
      </c>
      <c r="J45" s="16">
        <f t="shared" si="6"/>
        <v>0</v>
      </c>
      <c r="K45" s="19">
        <v>0</v>
      </c>
      <c r="L45" s="14">
        <v>0</v>
      </c>
      <c r="M45" s="16">
        <f t="shared" si="7"/>
        <v>0</v>
      </c>
      <c r="N45" s="14">
        <v>0</v>
      </c>
      <c r="O45" s="16">
        <f t="shared" si="8"/>
        <v>0</v>
      </c>
      <c r="P45" s="19">
        <v>0</v>
      </c>
    </row>
    <row r="46" spans="1:16" ht="15">
      <c r="A46" s="15" t="s">
        <v>12</v>
      </c>
      <c r="B46" s="14">
        <v>324</v>
      </c>
      <c r="C46" s="16">
        <f t="shared" si="3"/>
        <v>13.89873740266058</v>
      </c>
      <c r="D46" s="14">
        <v>52</v>
      </c>
      <c r="E46" s="16">
        <f t="shared" si="4"/>
        <v>2.231398610611073</v>
      </c>
      <c r="F46" s="17">
        <f aca="true" t="shared" si="14" ref="F46:F54">(C46*100/E46)-100</f>
        <v>522.8711148499991</v>
      </c>
      <c r="G46" s="14">
        <v>317</v>
      </c>
      <c r="H46" s="16">
        <f t="shared" si="5"/>
        <v>82.93934961944706</v>
      </c>
      <c r="I46" s="14">
        <v>51</v>
      </c>
      <c r="J46" s="16">
        <f t="shared" si="6"/>
        <v>13.566138917262514</v>
      </c>
      <c r="K46" s="17">
        <f>(H46*100/J46)-100</f>
        <v>511.3703399713029</v>
      </c>
      <c r="L46" s="14">
        <v>303</v>
      </c>
      <c r="M46" s="16">
        <f t="shared" si="7"/>
        <v>93.17629693410007</v>
      </c>
      <c r="N46" s="14">
        <v>50</v>
      </c>
      <c r="O46" s="16">
        <f t="shared" si="8"/>
        <v>15.783177027270174</v>
      </c>
      <c r="P46" s="17">
        <f>(M46*100/O46)-100</f>
        <v>490.3519726928872</v>
      </c>
    </row>
    <row r="47" spans="1:16" ht="22.5">
      <c r="A47" s="18" t="s">
        <v>106</v>
      </c>
      <c r="B47" s="14">
        <v>7</v>
      </c>
      <c r="C47" s="16">
        <f t="shared" si="3"/>
        <v>0.30028136363772856</v>
      </c>
      <c r="D47" s="14">
        <v>2</v>
      </c>
      <c r="E47" s="16">
        <f t="shared" si="4"/>
        <v>0.08582302348504126</v>
      </c>
      <c r="F47" s="17">
        <f t="shared" si="14"/>
        <v>249.8843916749995</v>
      </c>
      <c r="G47" s="14">
        <v>7</v>
      </c>
      <c r="H47" s="16">
        <f t="shared" si="5"/>
        <v>1.8314682881265911</v>
      </c>
      <c r="I47" s="14">
        <v>2</v>
      </c>
      <c r="J47" s="16">
        <f t="shared" si="6"/>
        <v>0.5320054477357848</v>
      </c>
      <c r="K47" s="17">
        <f>(H47*100/J47)-100</f>
        <v>244.25743118257907</v>
      </c>
      <c r="L47" s="14">
        <v>7</v>
      </c>
      <c r="M47" s="16">
        <f t="shared" si="7"/>
        <v>2.1525877179495065</v>
      </c>
      <c r="N47" s="14">
        <v>2</v>
      </c>
      <c r="O47" s="16">
        <f t="shared" si="8"/>
        <v>0.6313270810908069</v>
      </c>
      <c r="P47" s="17">
        <f>(M47*100/O47)-100</f>
        <v>240.962360466189</v>
      </c>
    </row>
    <row r="48" spans="1:16" ht="15">
      <c r="A48" s="15" t="s">
        <v>13</v>
      </c>
      <c r="B48" s="14">
        <v>136</v>
      </c>
      <c r="C48" s="16">
        <f t="shared" si="3"/>
        <v>5.83403792210444</v>
      </c>
      <c r="D48" s="14">
        <v>301</v>
      </c>
      <c r="E48" s="16">
        <f t="shared" si="4"/>
        <v>12.91636503449871</v>
      </c>
      <c r="F48" s="17">
        <f t="shared" si="14"/>
        <v>-54.83220003056485</v>
      </c>
      <c r="G48" s="14">
        <v>136</v>
      </c>
      <c r="H48" s="16">
        <f t="shared" si="5"/>
        <v>35.58281245503091</v>
      </c>
      <c r="I48" s="14">
        <v>299</v>
      </c>
      <c r="J48" s="16">
        <f t="shared" si="6"/>
        <v>79.53481443649983</v>
      </c>
      <c r="K48" s="17">
        <f>(H48*100/J48)-100</f>
        <v>-55.26133718028595</v>
      </c>
      <c r="L48" s="14">
        <v>135</v>
      </c>
      <c r="M48" s="16">
        <f t="shared" si="7"/>
        <v>41.51419170331191</v>
      </c>
      <c r="N48" s="14">
        <v>296</v>
      </c>
      <c r="O48" s="16">
        <f t="shared" si="8"/>
        <v>93.43640800143943</v>
      </c>
      <c r="P48" s="17">
        <f>(M48*100/O48)-100</f>
        <v>-55.56957658017808</v>
      </c>
    </row>
    <row r="49" spans="1:16" ht="15">
      <c r="A49" s="15" t="s">
        <v>14</v>
      </c>
      <c r="B49" s="14">
        <v>6829</v>
      </c>
      <c r="C49" s="16">
        <f t="shared" si="3"/>
        <v>292.9459188974355</v>
      </c>
      <c r="D49" s="14">
        <v>10100</v>
      </c>
      <c r="E49" s="16">
        <f t="shared" si="4"/>
        <v>433.4062685994584</v>
      </c>
      <c r="F49" s="17">
        <f t="shared" si="14"/>
        <v>-32.40847211460901</v>
      </c>
      <c r="G49" s="14">
        <v>6087</v>
      </c>
      <c r="H49" s="16">
        <f t="shared" si="5"/>
        <v>1592.5924956895085</v>
      </c>
      <c r="I49" s="14">
        <v>9211</v>
      </c>
      <c r="J49" s="16">
        <f t="shared" si="6"/>
        <v>2450.151089547157</v>
      </c>
      <c r="K49" s="17">
        <f>(H49*100/J49)-100</f>
        <v>-35.00023314954608</v>
      </c>
      <c r="L49" s="14">
        <v>5799</v>
      </c>
      <c r="M49" s="16">
        <f t="shared" si="7"/>
        <v>1783.2651680555982</v>
      </c>
      <c r="N49" s="14">
        <v>8815</v>
      </c>
      <c r="O49" s="16">
        <f t="shared" si="8"/>
        <v>2782.5741099077313</v>
      </c>
      <c r="P49" s="17">
        <f>(M49*100/O49)-100</f>
        <v>-35.91311147092034</v>
      </c>
    </row>
    <row r="50" spans="1:16" ht="15">
      <c r="A50" s="15" t="s">
        <v>56</v>
      </c>
      <c r="B50" s="14">
        <v>1</v>
      </c>
      <c r="C50" s="16">
        <f t="shared" si="3"/>
        <v>0.04289733766253265</v>
      </c>
      <c r="D50" s="14">
        <v>3</v>
      </c>
      <c r="E50" s="16">
        <f t="shared" si="4"/>
        <v>0.1287345352275619</v>
      </c>
      <c r="F50" s="17">
        <f t="shared" si="14"/>
        <v>-66.67767698333338</v>
      </c>
      <c r="G50" s="14">
        <v>1</v>
      </c>
      <c r="H50" s="16">
        <f t="shared" si="5"/>
        <v>0.2616383268752273</v>
      </c>
      <c r="I50" s="14">
        <v>2</v>
      </c>
      <c r="J50" s="16">
        <f t="shared" si="6"/>
        <v>0.5320054477357848</v>
      </c>
      <c r="K50" s="17">
        <f>(H50*100/J50)-100</f>
        <v>-50.820366973917274</v>
      </c>
      <c r="L50" s="14">
        <v>1</v>
      </c>
      <c r="M50" s="16">
        <f t="shared" si="7"/>
        <v>0.30751253113564375</v>
      </c>
      <c r="N50" s="14">
        <v>2</v>
      </c>
      <c r="O50" s="16">
        <f t="shared" si="8"/>
        <v>0.6313270810908069</v>
      </c>
      <c r="P50" s="17">
        <f>(M50*100/O50)-100</f>
        <v>-51.29109136197301</v>
      </c>
    </row>
    <row r="51" spans="1:16" ht="15">
      <c r="A51" s="15" t="s">
        <v>15</v>
      </c>
      <c r="B51" s="14">
        <v>0</v>
      </c>
      <c r="C51" s="16">
        <f t="shared" si="3"/>
        <v>0</v>
      </c>
      <c r="D51" s="14">
        <v>3</v>
      </c>
      <c r="E51" s="16">
        <f t="shared" si="4"/>
        <v>0.1287345352275619</v>
      </c>
      <c r="F51" s="17">
        <f t="shared" si="14"/>
        <v>-100</v>
      </c>
      <c r="G51" s="14">
        <v>0</v>
      </c>
      <c r="H51" s="16">
        <f t="shared" si="5"/>
        <v>0</v>
      </c>
      <c r="I51" s="14">
        <v>0</v>
      </c>
      <c r="J51" s="16">
        <f t="shared" si="6"/>
        <v>0</v>
      </c>
      <c r="K51" s="17">
        <v>0</v>
      </c>
      <c r="L51" s="14">
        <v>0</v>
      </c>
      <c r="M51" s="16">
        <f t="shared" si="7"/>
        <v>0</v>
      </c>
      <c r="N51" s="14">
        <v>0</v>
      </c>
      <c r="O51" s="16">
        <f t="shared" si="8"/>
        <v>0</v>
      </c>
      <c r="P51" s="19">
        <v>0</v>
      </c>
    </row>
    <row r="52" spans="1:16" ht="15">
      <c r="A52" s="15" t="s">
        <v>87</v>
      </c>
      <c r="B52" s="14">
        <v>1</v>
      </c>
      <c r="C52" s="16">
        <f t="shared" si="3"/>
        <v>0.04289733766253265</v>
      </c>
      <c r="D52" s="14">
        <v>3</v>
      </c>
      <c r="E52" s="16">
        <f t="shared" si="4"/>
        <v>0.1287345352275619</v>
      </c>
      <c r="F52" s="17">
        <f t="shared" si="14"/>
        <v>-66.67767698333338</v>
      </c>
      <c r="G52" s="14">
        <v>1</v>
      </c>
      <c r="H52" s="16">
        <f t="shared" si="5"/>
        <v>0.2616383268752273</v>
      </c>
      <c r="I52" s="14">
        <v>2</v>
      </c>
      <c r="J52" s="16">
        <f t="shared" si="6"/>
        <v>0.5320054477357848</v>
      </c>
      <c r="K52" s="17">
        <f>(H52*100/J52)-100</f>
        <v>-50.820366973917274</v>
      </c>
      <c r="L52" s="14">
        <v>0</v>
      </c>
      <c r="M52" s="16">
        <f t="shared" si="7"/>
        <v>0</v>
      </c>
      <c r="N52" s="14">
        <v>2</v>
      </c>
      <c r="O52" s="16">
        <f t="shared" si="8"/>
        <v>0.6313270810908069</v>
      </c>
      <c r="P52" s="17">
        <f>(M52*100/O52)-100</f>
        <v>-100</v>
      </c>
    </row>
    <row r="53" spans="1:16" ht="15">
      <c r="A53" s="15" t="s">
        <v>88</v>
      </c>
      <c r="B53" s="14">
        <v>2</v>
      </c>
      <c r="C53" s="16">
        <f t="shared" si="3"/>
        <v>0.0857946753250653</v>
      </c>
      <c r="D53" s="14">
        <v>18</v>
      </c>
      <c r="E53" s="16">
        <f t="shared" si="4"/>
        <v>0.7724072113653714</v>
      </c>
      <c r="F53" s="17">
        <f t="shared" si="14"/>
        <v>-88.89255899444447</v>
      </c>
      <c r="G53" s="14">
        <v>2</v>
      </c>
      <c r="H53" s="16">
        <f t="shared" si="5"/>
        <v>0.5232766537504546</v>
      </c>
      <c r="I53" s="14">
        <v>12</v>
      </c>
      <c r="J53" s="16">
        <f t="shared" si="6"/>
        <v>3.192032686414709</v>
      </c>
      <c r="K53" s="17">
        <f>(H53*100/J53)-100</f>
        <v>-83.60678899130576</v>
      </c>
      <c r="L53" s="14">
        <v>2</v>
      </c>
      <c r="M53" s="16">
        <f t="shared" si="7"/>
        <v>0.6150250622712875</v>
      </c>
      <c r="N53" s="14">
        <v>12</v>
      </c>
      <c r="O53" s="16">
        <f t="shared" si="8"/>
        <v>3.7879624865448416</v>
      </c>
      <c r="P53" s="17">
        <f>(M53*100/O53)-100</f>
        <v>-83.76369712065767</v>
      </c>
    </row>
    <row r="54" spans="1:16" ht="22.5">
      <c r="A54" s="18" t="s">
        <v>89</v>
      </c>
      <c r="B54" s="14">
        <v>2</v>
      </c>
      <c r="C54" s="16">
        <f t="shared" si="3"/>
        <v>0.0857946753250653</v>
      </c>
      <c r="D54" s="14">
        <v>16</v>
      </c>
      <c r="E54" s="16">
        <f t="shared" si="4"/>
        <v>0.68658418788033</v>
      </c>
      <c r="F54" s="17">
        <f t="shared" si="14"/>
        <v>-87.50412886875002</v>
      </c>
      <c r="G54" s="14">
        <v>2</v>
      </c>
      <c r="H54" s="16">
        <f t="shared" si="5"/>
        <v>0.5232766537504546</v>
      </c>
      <c r="I54" s="14">
        <v>11</v>
      </c>
      <c r="J54" s="16">
        <f t="shared" si="6"/>
        <v>2.9260299625468167</v>
      </c>
      <c r="K54" s="17">
        <f>(H54*100/J54)-100</f>
        <v>-82.11649708142446</v>
      </c>
      <c r="L54" s="14">
        <v>2</v>
      </c>
      <c r="M54" s="16">
        <f t="shared" si="7"/>
        <v>0.6150250622712875</v>
      </c>
      <c r="N54" s="14">
        <v>11</v>
      </c>
      <c r="O54" s="16">
        <f t="shared" si="8"/>
        <v>3.4722989459994382</v>
      </c>
      <c r="P54" s="17">
        <f>(M54*100/O54)-100</f>
        <v>-82.287669586172</v>
      </c>
    </row>
    <row r="55" spans="1:16" ht="15">
      <c r="A55" s="15" t="s">
        <v>16</v>
      </c>
      <c r="B55" s="14">
        <v>0</v>
      </c>
      <c r="C55" s="16">
        <f t="shared" si="3"/>
        <v>0</v>
      </c>
      <c r="D55" s="14">
        <v>0</v>
      </c>
      <c r="E55" s="16">
        <f t="shared" si="4"/>
        <v>0</v>
      </c>
      <c r="F55" s="17">
        <v>0</v>
      </c>
      <c r="G55" s="14">
        <v>0</v>
      </c>
      <c r="H55" s="16">
        <f t="shared" si="5"/>
        <v>0</v>
      </c>
      <c r="I55" s="14">
        <v>0</v>
      </c>
      <c r="J55" s="16">
        <f t="shared" si="6"/>
        <v>0</v>
      </c>
      <c r="K55" s="19">
        <v>0</v>
      </c>
      <c r="L55" s="14">
        <v>0</v>
      </c>
      <c r="M55" s="16">
        <f t="shared" si="7"/>
        <v>0</v>
      </c>
      <c r="N55" s="14">
        <v>0</v>
      </c>
      <c r="O55" s="16">
        <f t="shared" si="8"/>
        <v>0</v>
      </c>
      <c r="P55" s="19">
        <v>0</v>
      </c>
    </row>
    <row r="56" spans="1:16" ht="15">
      <c r="A56" s="15" t="s">
        <v>17</v>
      </c>
      <c r="B56" s="14">
        <v>0</v>
      </c>
      <c r="C56" s="16">
        <f t="shared" si="3"/>
        <v>0</v>
      </c>
      <c r="D56" s="14">
        <v>0</v>
      </c>
      <c r="E56" s="16">
        <f t="shared" si="4"/>
        <v>0</v>
      </c>
      <c r="F56" s="17">
        <v>0</v>
      </c>
      <c r="G56" s="14">
        <v>0</v>
      </c>
      <c r="H56" s="16">
        <f t="shared" si="5"/>
        <v>0</v>
      </c>
      <c r="I56" s="14">
        <v>0</v>
      </c>
      <c r="J56" s="16">
        <f t="shared" si="6"/>
        <v>0</v>
      </c>
      <c r="K56" s="19">
        <v>0</v>
      </c>
      <c r="L56" s="14">
        <v>0</v>
      </c>
      <c r="M56" s="16">
        <f t="shared" si="7"/>
        <v>0</v>
      </c>
      <c r="N56" s="14">
        <v>0</v>
      </c>
      <c r="O56" s="16">
        <f t="shared" si="8"/>
        <v>0</v>
      </c>
      <c r="P56" s="19">
        <v>0</v>
      </c>
    </row>
    <row r="57" spans="1:16" ht="15">
      <c r="A57" s="15" t="s">
        <v>18</v>
      </c>
      <c r="B57" s="14">
        <v>0</v>
      </c>
      <c r="C57" s="16">
        <f t="shared" si="3"/>
        <v>0</v>
      </c>
      <c r="D57" s="14">
        <v>0</v>
      </c>
      <c r="E57" s="16">
        <f t="shared" si="4"/>
        <v>0</v>
      </c>
      <c r="F57" s="19">
        <v>0</v>
      </c>
      <c r="G57" s="14">
        <v>0</v>
      </c>
      <c r="H57" s="16">
        <f t="shared" si="5"/>
        <v>0</v>
      </c>
      <c r="I57" s="14">
        <v>0</v>
      </c>
      <c r="J57" s="16">
        <f t="shared" si="6"/>
        <v>0</v>
      </c>
      <c r="K57" s="19">
        <v>0</v>
      </c>
      <c r="L57" s="14">
        <v>0</v>
      </c>
      <c r="M57" s="16">
        <f t="shared" si="7"/>
        <v>0</v>
      </c>
      <c r="N57" s="14">
        <v>0</v>
      </c>
      <c r="O57" s="16">
        <f t="shared" si="8"/>
        <v>0</v>
      </c>
      <c r="P57" s="19">
        <v>0</v>
      </c>
    </row>
    <row r="58" spans="1:16" ht="15">
      <c r="A58" s="15" t="s">
        <v>19</v>
      </c>
      <c r="B58" s="14">
        <v>0</v>
      </c>
      <c r="C58" s="16">
        <f t="shared" si="3"/>
        <v>0</v>
      </c>
      <c r="D58" s="14">
        <v>0</v>
      </c>
      <c r="E58" s="16">
        <f t="shared" si="4"/>
        <v>0</v>
      </c>
      <c r="F58" s="17">
        <v>0</v>
      </c>
      <c r="G58" s="14">
        <v>0</v>
      </c>
      <c r="H58" s="16">
        <f t="shared" si="5"/>
        <v>0</v>
      </c>
      <c r="I58" s="14">
        <v>0</v>
      </c>
      <c r="J58" s="16">
        <f t="shared" si="6"/>
        <v>0</v>
      </c>
      <c r="K58" s="19">
        <v>0</v>
      </c>
      <c r="L58" s="14">
        <v>0</v>
      </c>
      <c r="M58" s="16">
        <f t="shared" si="7"/>
        <v>0</v>
      </c>
      <c r="N58" s="14">
        <v>0</v>
      </c>
      <c r="O58" s="16">
        <f t="shared" si="8"/>
        <v>0</v>
      </c>
      <c r="P58" s="19">
        <v>0</v>
      </c>
    </row>
    <row r="59" spans="1:16" ht="15">
      <c r="A59" s="15" t="s">
        <v>112</v>
      </c>
      <c r="B59" s="14">
        <v>5</v>
      </c>
      <c r="C59" s="16">
        <f t="shared" si="3"/>
        <v>0.21448668831266324</v>
      </c>
      <c r="D59" s="14">
        <v>3</v>
      </c>
      <c r="E59" s="16">
        <f t="shared" si="4"/>
        <v>0.1287345352275619</v>
      </c>
      <c r="F59" s="17">
        <f>(C59*100/E59)-100</f>
        <v>66.61161508333308</v>
      </c>
      <c r="G59" s="14">
        <v>0</v>
      </c>
      <c r="H59" s="16">
        <f t="shared" si="5"/>
        <v>0</v>
      </c>
      <c r="I59" s="14">
        <v>0</v>
      </c>
      <c r="J59" s="16">
        <f t="shared" si="6"/>
        <v>0</v>
      </c>
      <c r="K59" s="17">
        <v>0</v>
      </c>
      <c r="L59" s="14">
        <v>0</v>
      </c>
      <c r="M59" s="16">
        <f t="shared" si="7"/>
        <v>0</v>
      </c>
      <c r="N59" s="14">
        <v>0</v>
      </c>
      <c r="O59" s="16">
        <f t="shared" si="8"/>
        <v>0</v>
      </c>
      <c r="P59" s="19">
        <v>0</v>
      </c>
    </row>
    <row r="60" spans="1:16" ht="15">
      <c r="A60" s="15" t="s">
        <v>90</v>
      </c>
      <c r="B60" s="14">
        <v>1</v>
      </c>
      <c r="C60" s="16">
        <f t="shared" si="3"/>
        <v>0.04289733766253265</v>
      </c>
      <c r="D60" s="14">
        <v>2</v>
      </c>
      <c r="E60" s="16">
        <f t="shared" si="4"/>
        <v>0.08582302348504126</v>
      </c>
      <c r="F60" s="17">
        <f>(C60*100/E60)-100</f>
        <v>-50.01651547500008</v>
      </c>
      <c r="G60" s="14">
        <v>0</v>
      </c>
      <c r="H60" s="16">
        <f t="shared" si="5"/>
        <v>0</v>
      </c>
      <c r="I60" s="14">
        <v>0</v>
      </c>
      <c r="J60" s="16">
        <f t="shared" si="6"/>
        <v>0</v>
      </c>
      <c r="K60" s="17">
        <v>0</v>
      </c>
      <c r="L60" s="14">
        <v>0</v>
      </c>
      <c r="M60" s="16">
        <f t="shared" si="7"/>
        <v>0</v>
      </c>
      <c r="N60" s="14">
        <v>0</v>
      </c>
      <c r="O60" s="16">
        <f t="shared" si="8"/>
        <v>0</v>
      </c>
      <c r="P60" s="19">
        <v>0</v>
      </c>
    </row>
    <row r="61" spans="1:16" ht="33.75">
      <c r="A61" s="18" t="s">
        <v>91</v>
      </c>
      <c r="B61" s="14">
        <v>1</v>
      </c>
      <c r="C61" s="16">
        <f t="shared" si="3"/>
        <v>0.04289733766253265</v>
      </c>
      <c r="D61" s="14">
        <v>0</v>
      </c>
      <c r="E61" s="16">
        <f t="shared" si="4"/>
        <v>0</v>
      </c>
      <c r="F61" s="17">
        <v>100</v>
      </c>
      <c r="G61" s="14">
        <v>0</v>
      </c>
      <c r="H61" s="16">
        <f t="shared" si="5"/>
        <v>0</v>
      </c>
      <c r="I61" s="14">
        <v>0</v>
      </c>
      <c r="J61" s="16">
        <f t="shared" si="6"/>
        <v>0</v>
      </c>
      <c r="K61" s="19">
        <v>0</v>
      </c>
      <c r="L61" s="14">
        <v>0</v>
      </c>
      <c r="M61" s="16">
        <f t="shared" si="7"/>
        <v>0</v>
      </c>
      <c r="N61" s="14">
        <v>0</v>
      </c>
      <c r="O61" s="16">
        <f t="shared" si="8"/>
        <v>0</v>
      </c>
      <c r="P61" s="19">
        <v>0</v>
      </c>
    </row>
    <row r="62" spans="1:16" ht="22.5">
      <c r="A62" s="18" t="s">
        <v>118</v>
      </c>
      <c r="B62" s="14">
        <v>0</v>
      </c>
      <c r="C62" s="16">
        <f t="shared" si="3"/>
        <v>0</v>
      </c>
      <c r="D62" s="14">
        <v>1</v>
      </c>
      <c r="E62" s="16">
        <f t="shared" si="4"/>
        <v>0.04291151174252063</v>
      </c>
      <c r="F62" s="17">
        <v>-100</v>
      </c>
      <c r="G62" s="14">
        <v>0</v>
      </c>
      <c r="H62" s="16">
        <f t="shared" si="5"/>
        <v>0</v>
      </c>
      <c r="I62" s="14">
        <v>0</v>
      </c>
      <c r="J62" s="16">
        <f t="shared" si="6"/>
        <v>0</v>
      </c>
      <c r="K62" s="19">
        <v>0</v>
      </c>
      <c r="L62" s="14">
        <v>0</v>
      </c>
      <c r="M62" s="16">
        <f t="shared" si="7"/>
        <v>0</v>
      </c>
      <c r="N62" s="14">
        <v>0</v>
      </c>
      <c r="O62" s="16">
        <f t="shared" si="8"/>
        <v>0</v>
      </c>
      <c r="P62" s="19">
        <v>0</v>
      </c>
    </row>
    <row r="63" spans="1:16" ht="15">
      <c r="A63" s="15" t="s">
        <v>92</v>
      </c>
      <c r="B63" s="14">
        <v>0</v>
      </c>
      <c r="C63" s="16">
        <f t="shared" si="3"/>
        <v>0</v>
      </c>
      <c r="D63" s="14">
        <v>0</v>
      </c>
      <c r="E63" s="16">
        <f t="shared" si="4"/>
        <v>0</v>
      </c>
      <c r="F63" s="19">
        <v>0</v>
      </c>
      <c r="G63" s="14">
        <v>0</v>
      </c>
      <c r="H63" s="16">
        <f t="shared" si="5"/>
        <v>0</v>
      </c>
      <c r="I63" s="14">
        <v>0</v>
      </c>
      <c r="J63" s="16">
        <f t="shared" si="6"/>
        <v>0</v>
      </c>
      <c r="K63" s="19">
        <v>0</v>
      </c>
      <c r="L63" s="14">
        <v>0</v>
      </c>
      <c r="M63" s="16">
        <f t="shared" si="7"/>
        <v>0</v>
      </c>
      <c r="N63" s="14">
        <v>0</v>
      </c>
      <c r="O63" s="16">
        <f t="shared" si="8"/>
        <v>0</v>
      </c>
      <c r="P63" s="19">
        <v>0</v>
      </c>
    </row>
    <row r="64" spans="1:16" ht="15">
      <c r="A64" s="15" t="s">
        <v>121</v>
      </c>
      <c r="B64" s="14">
        <v>3</v>
      </c>
      <c r="C64" s="16">
        <f t="shared" si="3"/>
        <v>0.12869201298759794</v>
      </c>
      <c r="D64" s="14">
        <v>0</v>
      </c>
      <c r="E64" s="16">
        <f t="shared" si="4"/>
        <v>0</v>
      </c>
      <c r="F64" s="17">
        <v>100</v>
      </c>
      <c r="G64" s="14">
        <v>0</v>
      </c>
      <c r="H64" s="16">
        <f t="shared" si="5"/>
        <v>0</v>
      </c>
      <c r="I64" s="14">
        <v>0</v>
      </c>
      <c r="J64" s="16">
        <f t="shared" si="6"/>
        <v>0</v>
      </c>
      <c r="K64" s="19">
        <v>0</v>
      </c>
      <c r="L64" s="14">
        <v>0</v>
      </c>
      <c r="M64" s="16">
        <f>L64*100000/325190</f>
        <v>0</v>
      </c>
      <c r="N64" s="14">
        <v>0</v>
      </c>
      <c r="O64" s="16">
        <f t="shared" si="8"/>
        <v>0</v>
      </c>
      <c r="P64" s="19">
        <v>0</v>
      </c>
    </row>
    <row r="65" spans="1:16" ht="15">
      <c r="A65" s="15" t="s">
        <v>20</v>
      </c>
      <c r="B65" s="14">
        <v>34</v>
      </c>
      <c r="C65" s="16">
        <f t="shared" si="3"/>
        <v>1.45850948052611</v>
      </c>
      <c r="D65" s="14">
        <v>37</v>
      </c>
      <c r="E65" s="16">
        <f t="shared" si="4"/>
        <v>1.5877259344732633</v>
      </c>
      <c r="F65" s="17">
        <f>(C65*100/E65)-100</f>
        <v>-8.138460872973099</v>
      </c>
      <c r="G65" s="14">
        <v>3</v>
      </c>
      <c r="H65" s="16">
        <f t="shared" si="5"/>
        <v>0.7849149806256819</v>
      </c>
      <c r="I65" s="14">
        <v>8</v>
      </c>
      <c r="J65" s="16">
        <f t="shared" si="6"/>
        <v>2.1280217909431394</v>
      </c>
      <c r="K65" s="17">
        <f>(H65*100/J65)-100</f>
        <v>-63.11527523043796</v>
      </c>
      <c r="L65" s="14">
        <v>3</v>
      </c>
      <c r="M65" s="16">
        <f t="shared" si="7"/>
        <v>0.9225375934069313</v>
      </c>
      <c r="N65" s="14">
        <v>7</v>
      </c>
      <c r="O65" s="16">
        <f t="shared" si="8"/>
        <v>2.2096447838178244</v>
      </c>
      <c r="P65" s="17">
        <f>(M65*100/O65)-100</f>
        <v>-58.24950688169115</v>
      </c>
    </row>
    <row r="66" spans="1:16" ht="15">
      <c r="A66" s="15" t="s">
        <v>21</v>
      </c>
      <c r="B66" s="14">
        <v>1</v>
      </c>
      <c r="C66" s="16">
        <f t="shared" si="3"/>
        <v>0.04289733766253265</v>
      </c>
      <c r="D66" s="14">
        <v>1</v>
      </c>
      <c r="E66" s="16">
        <f t="shared" si="4"/>
        <v>0.04291151174252063</v>
      </c>
      <c r="F66" s="19">
        <v>0</v>
      </c>
      <c r="G66" s="14">
        <v>0</v>
      </c>
      <c r="H66" s="16">
        <f t="shared" si="5"/>
        <v>0</v>
      </c>
      <c r="I66" s="14">
        <v>1</v>
      </c>
      <c r="J66" s="16">
        <f t="shared" si="6"/>
        <v>0.2660027238678924</v>
      </c>
      <c r="K66" s="19">
        <v>-100</v>
      </c>
      <c r="L66" s="14">
        <v>0</v>
      </c>
      <c r="M66" s="16">
        <f t="shared" si="7"/>
        <v>0</v>
      </c>
      <c r="N66" s="14">
        <v>1</v>
      </c>
      <c r="O66" s="16">
        <f t="shared" si="8"/>
        <v>0.31566354054540346</v>
      </c>
      <c r="P66" s="19">
        <v>-100</v>
      </c>
    </row>
    <row r="67" spans="1:16" ht="15">
      <c r="A67" s="15" t="s">
        <v>22</v>
      </c>
      <c r="B67" s="14">
        <v>0</v>
      </c>
      <c r="C67" s="16">
        <f t="shared" si="3"/>
        <v>0</v>
      </c>
      <c r="D67" s="14">
        <v>0</v>
      </c>
      <c r="E67" s="16">
        <f t="shared" si="4"/>
        <v>0</v>
      </c>
      <c r="F67" s="17">
        <v>0</v>
      </c>
      <c r="G67" s="14">
        <v>0</v>
      </c>
      <c r="H67" s="16">
        <f t="shared" si="5"/>
        <v>0</v>
      </c>
      <c r="I67" s="14">
        <v>0</v>
      </c>
      <c r="J67" s="16">
        <f t="shared" si="6"/>
        <v>0</v>
      </c>
      <c r="K67" s="19">
        <v>0</v>
      </c>
      <c r="L67" s="14">
        <v>0</v>
      </c>
      <c r="M67" s="16">
        <f t="shared" si="7"/>
        <v>0</v>
      </c>
      <c r="N67" s="14">
        <v>0</v>
      </c>
      <c r="O67" s="16">
        <f t="shared" si="8"/>
        <v>0</v>
      </c>
      <c r="P67" s="19">
        <v>0</v>
      </c>
    </row>
    <row r="68" spans="1:16" ht="15">
      <c r="A68" s="15" t="s">
        <v>23</v>
      </c>
      <c r="B68" s="14">
        <v>4687</v>
      </c>
      <c r="C68" s="16">
        <f t="shared" si="3"/>
        <v>201.05982162429052</v>
      </c>
      <c r="D68" s="14">
        <v>4849</v>
      </c>
      <c r="E68" s="16">
        <f t="shared" si="4"/>
        <v>208.07792043948254</v>
      </c>
      <c r="F68" s="17">
        <f>(C68*100/E68)-100</f>
        <v>-3.372822450536347</v>
      </c>
      <c r="G68" s="14">
        <v>1433</v>
      </c>
      <c r="H68" s="16">
        <f t="shared" si="5"/>
        <v>374.9277224122007</v>
      </c>
      <c r="I68" s="14">
        <v>1438</v>
      </c>
      <c r="J68" s="16">
        <f t="shared" si="6"/>
        <v>382.5119169220293</v>
      </c>
      <c r="K68" s="17">
        <f>(H68*100/J68)-100</f>
        <v>-1.9827341775013423</v>
      </c>
      <c r="L68" s="14">
        <v>1287</v>
      </c>
      <c r="M68" s="16">
        <f t="shared" si="7"/>
        <v>395.7686275715735</v>
      </c>
      <c r="N68" s="14">
        <v>1276</v>
      </c>
      <c r="O68" s="16">
        <f t="shared" si="8"/>
        <v>402.7866777359348</v>
      </c>
      <c r="P68" s="17">
        <f>(M68*100/O68)-100</f>
        <v>-1.7423739543248473</v>
      </c>
    </row>
    <row r="69" spans="1:16" ht="15">
      <c r="A69" s="15" t="s">
        <v>93</v>
      </c>
      <c r="B69" s="14">
        <v>155</v>
      </c>
      <c r="C69" s="16">
        <f t="shared" si="3"/>
        <v>6.649087337692561</v>
      </c>
      <c r="D69" s="14">
        <v>227</v>
      </c>
      <c r="E69" s="16">
        <f t="shared" si="4"/>
        <v>9.740913165552183</v>
      </c>
      <c r="F69" s="17">
        <f>(C69*100/E69)-100</f>
        <v>-31.7406158469164</v>
      </c>
      <c r="G69" s="14">
        <v>48</v>
      </c>
      <c r="H69" s="16">
        <f t="shared" si="5"/>
        <v>12.55863969001091</v>
      </c>
      <c r="I69" s="14">
        <v>64</v>
      </c>
      <c r="J69" s="16">
        <f t="shared" si="6"/>
        <v>17.024174327545115</v>
      </c>
      <c r="K69" s="17">
        <f>(H69*100/J69)-100</f>
        <v>-26.230550460875918</v>
      </c>
      <c r="L69" s="14">
        <v>42</v>
      </c>
      <c r="M69" s="16">
        <f t="shared" si="7"/>
        <v>12.91552630769704</v>
      </c>
      <c r="N69" s="14">
        <v>57</v>
      </c>
      <c r="O69" s="16">
        <f t="shared" si="8"/>
        <v>17.992821811087996</v>
      </c>
      <c r="P69" s="17">
        <f>(M69*100/O69)-100</f>
        <v>-28.218450428170726</v>
      </c>
    </row>
    <row r="70" spans="1:16" ht="15">
      <c r="A70" s="15" t="s">
        <v>117</v>
      </c>
      <c r="B70" s="14">
        <v>1802</v>
      </c>
      <c r="C70" s="16">
        <f aca="true" t="shared" si="15" ref="C70:C121">B70*100000/2331147</f>
        <v>77.30100246788383</v>
      </c>
      <c r="D70" s="14">
        <v>1165</v>
      </c>
      <c r="E70" s="16">
        <f t="shared" si="4"/>
        <v>49.99191118003653</v>
      </c>
      <c r="F70" s="17">
        <f>(C70*100/E70)-100</f>
        <v>54.62701993828304</v>
      </c>
      <c r="G70" s="14">
        <v>566</v>
      </c>
      <c r="H70" s="16">
        <f aca="true" t="shared" si="16" ref="H70:H121">G70*100000/382207</f>
        <v>148.08729301137865</v>
      </c>
      <c r="I70" s="14">
        <v>407</v>
      </c>
      <c r="J70" s="16">
        <f aca="true" t="shared" si="17" ref="J70:J121">I70*100000/375936</f>
        <v>108.26310861423221</v>
      </c>
      <c r="K70" s="17">
        <f>(H70*100/J70)-100</f>
        <v>36.78463043126692</v>
      </c>
      <c r="L70" s="14">
        <v>534</v>
      </c>
      <c r="M70" s="16">
        <f aca="true" t="shared" si="18" ref="M70:M121">L70*100000/325190</f>
        <v>164.21169162643378</v>
      </c>
      <c r="N70" s="14">
        <v>388</v>
      </c>
      <c r="O70" s="16">
        <f aca="true" t="shared" si="19" ref="O70:O121">N70*100000/316793</f>
        <v>122.47745373161655</v>
      </c>
      <c r="P70" s="17">
        <f>(M70*100/O70)-100</f>
        <v>34.075037178899066</v>
      </c>
    </row>
    <row r="71" spans="1:16" s="20" customFormat="1" ht="15">
      <c r="A71" s="15" t="s">
        <v>24</v>
      </c>
      <c r="B71" s="14">
        <v>0</v>
      </c>
      <c r="C71" s="16">
        <f t="shared" si="15"/>
        <v>0</v>
      </c>
      <c r="D71" s="14">
        <v>0</v>
      </c>
      <c r="E71" s="16">
        <f t="shared" si="4"/>
        <v>0</v>
      </c>
      <c r="F71" s="17">
        <v>0</v>
      </c>
      <c r="G71" s="14">
        <v>0</v>
      </c>
      <c r="H71" s="16">
        <f t="shared" si="16"/>
        <v>0</v>
      </c>
      <c r="I71" s="14">
        <v>0</v>
      </c>
      <c r="J71" s="16">
        <f t="shared" si="17"/>
        <v>0</v>
      </c>
      <c r="K71" s="19">
        <v>0</v>
      </c>
      <c r="L71" s="14">
        <v>0</v>
      </c>
      <c r="M71" s="16">
        <f t="shared" si="18"/>
        <v>0</v>
      </c>
      <c r="N71" s="14">
        <v>0</v>
      </c>
      <c r="O71" s="16">
        <f t="shared" si="19"/>
        <v>0</v>
      </c>
      <c r="P71" s="19">
        <v>0</v>
      </c>
    </row>
    <row r="72" spans="1:16" ht="15">
      <c r="A72" s="15" t="s">
        <v>25</v>
      </c>
      <c r="B72" s="14">
        <v>1</v>
      </c>
      <c r="C72" s="16">
        <f t="shared" si="15"/>
        <v>0.04289733766253265</v>
      </c>
      <c r="D72" s="14">
        <v>0</v>
      </c>
      <c r="E72" s="16">
        <f aca="true" t="shared" si="20" ref="E72:E121">D72*100000/2330377</f>
        <v>0</v>
      </c>
      <c r="F72" s="19">
        <v>100</v>
      </c>
      <c r="G72" s="14">
        <v>1</v>
      </c>
      <c r="H72" s="16">
        <f t="shared" si="16"/>
        <v>0.2616383268752273</v>
      </c>
      <c r="I72" s="14">
        <v>0</v>
      </c>
      <c r="J72" s="16">
        <f t="shared" si="17"/>
        <v>0</v>
      </c>
      <c r="K72" s="19">
        <v>100</v>
      </c>
      <c r="L72" s="14">
        <v>1</v>
      </c>
      <c r="M72" s="16">
        <f t="shared" si="18"/>
        <v>0.30751253113564375</v>
      </c>
      <c r="N72" s="14">
        <v>0</v>
      </c>
      <c r="O72" s="16">
        <f t="shared" si="19"/>
        <v>0</v>
      </c>
      <c r="P72" s="19">
        <v>100</v>
      </c>
    </row>
    <row r="73" spans="1:16" s="20" customFormat="1" ht="15">
      <c r="A73" s="15" t="s">
        <v>26</v>
      </c>
      <c r="B73" s="14">
        <v>0</v>
      </c>
      <c r="C73" s="16">
        <f t="shared" si="15"/>
        <v>0</v>
      </c>
      <c r="D73" s="14">
        <v>0</v>
      </c>
      <c r="E73" s="16">
        <f t="shared" si="20"/>
        <v>0</v>
      </c>
      <c r="F73" s="17">
        <v>0</v>
      </c>
      <c r="G73" s="14">
        <v>0</v>
      </c>
      <c r="H73" s="16">
        <f t="shared" si="16"/>
        <v>0</v>
      </c>
      <c r="I73" s="14">
        <v>0</v>
      </c>
      <c r="J73" s="16">
        <f t="shared" si="17"/>
        <v>0</v>
      </c>
      <c r="K73" s="19">
        <v>0</v>
      </c>
      <c r="L73" s="14">
        <v>0</v>
      </c>
      <c r="M73" s="16">
        <f t="shared" si="18"/>
        <v>0</v>
      </c>
      <c r="N73" s="14">
        <v>0</v>
      </c>
      <c r="O73" s="16">
        <f t="shared" si="19"/>
        <v>0</v>
      </c>
      <c r="P73" s="19">
        <v>0</v>
      </c>
    </row>
    <row r="74" spans="1:16" s="20" customFormat="1" ht="15">
      <c r="A74" s="15" t="s">
        <v>27</v>
      </c>
      <c r="B74" s="14">
        <v>0</v>
      </c>
      <c r="C74" s="16">
        <f t="shared" si="15"/>
        <v>0</v>
      </c>
      <c r="D74" s="14">
        <v>0</v>
      </c>
      <c r="E74" s="16">
        <f t="shared" si="20"/>
        <v>0</v>
      </c>
      <c r="F74" s="17">
        <v>0</v>
      </c>
      <c r="G74" s="14">
        <v>0</v>
      </c>
      <c r="H74" s="16">
        <f t="shared" si="16"/>
        <v>0</v>
      </c>
      <c r="I74" s="14">
        <v>0</v>
      </c>
      <c r="J74" s="16">
        <f t="shared" si="17"/>
        <v>0</v>
      </c>
      <c r="K74" s="19">
        <v>0</v>
      </c>
      <c r="L74" s="14">
        <v>0</v>
      </c>
      <c r="M74" s="16">
        <f t="shared" si="18"/>
        <v>0</v>
      </c>
      <c r="N74" s="14">
        <v>0</v>
      </c>
      <c r="O74" s="16">
        <f t="shared" si="19"/>
        <v>0</v>
      </c>
      <c r="P74" s="19">
        <v>0</v>
      </c>
    </row>
    <row r="75" spans="1:16" s="20" customFormat="1" ht="15">
      <c r="A75" s="15" t="s">
        <v>120</v>
      </c>
      <c r="B75" s="14">
        <v>1</v>
      </c>
      <c r="C75" s="16">
        <f t="shared" si="15"/>
        <v>0.04289733766253265</v>
      </c>
      <c r="D75" s="14">
        <v>0</v>
      </c>
      <c r="E75" s="16">
        <f t="shared" si="20"/>
        <v>0</v>
      </c>
      <c r="F75" s="17">
        <v>100</v>
      </c>
      <c r="G75" s="14">
        <v>1</v>
      </c>
      <c r="H75" s="16">
        <f t="shared" si="16"/>
        <v>0.2616383268752273</v>
      </c>
      <c r="I75" s="14">
        <v>0</v>
      </c>
      <c r="J75" s="16">
        <f t="shared" si="17"/>
        <v>0</v>
      </c>
      <c r="K75" s="19">
        <v>100</v>
      </c>
      <c r="L75" s="14">
        <v>1</v>
      </c>
      <c r="M75" s="16">
        <f t="shared" si="18"/>
        <v>0.30751253113564375</v>
      </c>
      <c r="N75" s="14">
        <v>0</v>
      </c>
      <c r="O75" s="16">
        <f t="shared" si="19"/>
        <v>0</v>
      </c>
      <c r="P75" s="19">
        <v>100</v>
      </c>
    </row>
    <row r="76" spans="1:16" ht="15">
      <c r="A76" s="15" t="s">
        <v>28</v>
      </c>
      <c r="B76" s="14">
        <v>289</v>
      </c>
      <c r="C76" s="16">
        <f t="shared" si="15"/>
        <v>12.397330584471936</v>
      </c>
      <c r="D76" s="14">
        <v>284</v>
      </c>
      <c r="E76" s="16">
        <f t="shared" si="20"/>
        <v>12.186869334875858</v>
      </c>
      <c r="F76" s="17">
        <f>(C76*100/E76)-100</f>
        <v>1.7269508994716887</v>
      </c>
      <c r="G76" s="14">
        <v>200</v>
      </c>
      <c r="H76" s="16">
        <f t="shared" si="16"/>
        <v>52.32766537504546</v>
      </c>
      <c r="I76" s="14">
        <v>193</v>
      </c>
      <c r="J76" s="16">
        <f t="shared" si="17"/>
        <v>51.33852570650323</v>
      </c>
      <c r="K76" s="17">
        <f>(H76*100/J76)-100</f>
        <v>1.926700572192189</v>
      </c>
      <c r="L76" s="14">
        <v>183</v>
      </c>
      <c r="M76" s="16">
        <f t="shared" si="18"/>
        <v>56.27479319782281</v>
      </c>
      <c r="N76" s="14">
        <v>176</v>
      </c>
      <c r="O76" s="16">
        <f t="shared" si="19"/>
        <v>55.55678313599101</v>
      </c>
      <c r="P76" s="17">
        <f>(M76*100/O76)-100</f>
        <v>1.2923895540788664</v>
      </c>
    </row>
    <row r="77" spans="1:16" ht="15">
      <c r="A77" s="15" t="s">
        <v>29</v>
      </c>
      <c r="B77" s="14">
        <v>0</v>
      </c>
      <c r="C77" s="16">
        <f t="shared" si="15"/>
        <v>0</v>
      </c>
      <c r="D77" s="14">
        <v>0</v>
      </c>
      <c r="E77" s="16">
        <f t="shared" si="20"/>
        <v>0</v>
      </c>
      <c r="F77" s="17">
        <v>0</v>
      </c>
      <c r="G77" s="14">
        <v>0</v>
      </c>
      <c r="H77" s="16">
        <f t="shared" si="16"/>
        <v>0</v>
      </c>
      <c r="I77" s="14">
        <v>0</v>
      </c>
      <c r="J77" s="16">
        <f t="shared" si="17"/>
        <v>0</v>
      </c>
      <c r="K77" s="19">
        <v>0</v>
      </c>
      <c r="L77" s="14">
        <v>0</v>
      </c>
      <c r="M77" s="16">
        <f t="shared" si="18"/>
        <v>0</v>
      </c>
      <c r="N77" s="14">
        <v>0</v>
      </c>
      <c r="O77" s="16">
        <f t="shared" si="19"/>
        <v>0</v>
      </c>
      <c r="P77" s="19">
        <v>0</v>
      </c>
    </row>
    <row r="78" spans="1:16" ht="15">
      <c r="A78" s="15" t="s">
        <v>30</v>
      </c>
      <c r="B78" s="14">
        <v>0</v>
      </c>
      <c r="C78" s="16">
        <f t="shared" si="15"/>
        <v>0</v>
      </c>
      <c r="D78" s="14">
        <v>1</v>
      </c>
      <c r="E78" s="16">
        <f t="shared" si="20"/>
        <v>0.04291151174252063</v>
      </c>
      <c r="F78" s="17">
        <f>(C78*100/E78)-100</f>
        <v>-100</v>
      </c>
      <c r="G78" s="14">
        <v>0</v>
      </c>
      <c r="H78" s="16">
        <f t="shared" si="16"/>
        <v>0</v>
      </c>
      <c r="I78" s="14">
        <v>0</v>
      </c>
      <c r="J78" s="16">
        <f t="shared" si="17"/>
        <v>0</v>
      </c>
      <c r="K78" s="17">
        <v>0</v>
      </c>
      <c r="L78" s="14">
        <v>0</v>
      </c>
      <c r="M78" s="16">
        <f t="shared" si="18"/>
        <v>0</v>
      </c>
      <c r="N78" s="14">
        <v>0</v>
      </c>
      <c r="O78" s="16">
        <f t="shared" si="19"/>
        <v>0</v>
      </c>
      <c r="P78" s="19">
        <v>0</v>
      </c>
    </row>
    <row r="79" spans="1:16" ht="15">
      <c r="A79" s="15" t="s">
        <v>94</v>
      </c>
      <c r="B79" s="14">
        <v>173</v>
      </c>
      <c r="C79" s="16">
        <f t="shared" si="15"/>
        <v>7.421239415618149</v>
      </c>
      <c r="D79" s="14">
        <v>174</v>
      </c>
      <c r="E79" s="16">
        <f t="shared" si="20"/>
        <v>7.46660304319859</v>
      </c>
      <c r="F79" s="17">
        <f>(C79*100/E79)-100</f>
        <v>-0.607553760632328</v>
      </c>
      <c r="G79" s="14">
        <v>124</v>
      </c>
      <c r="H79" s="16">
        <f t="shared" si="16"/>
        <v>32.44315253252819</v>
      </c>
      <c r="I79" s="14">
        <v>132</v>
      </c>
      <c r="J79" s="16">
        <f t="shared" si="17"/>
        <v>35.1123595505618</v>
      </c>
      <c r="K79" s="17">
        <f aca="true" t="shared" si="21" ref="K79:K85">(H79*100/J79)-100</f>
        <v>-7.60190158735972</v>
      </c>
      <c r="L79" s="14">
        <v>111</v>
      </c>
      <c r="M79" s="16">
        <f t="shared" si="18"/>
        <v>34.13389095605646</v>
      </c>
      <c r="N79" s="14">
        <v>118</v>
      </c>
      <c r="O79" s="16">
        <f t="shared" si="19"/>
        <v>37.24829778435761</v>
      </c>
      <c r="P79" s="17">
        <f>(M79*100/O79)-100</f>
        <v>-8.361205782694967</v>
      </c>
    </row>
    <row r="80" spans="1:16" ht="33.75">
      <c r="A80" s="18" t="s">
        <v>95</v>
      </c>
      <c r="B80" s="14">
        <v>445</v>
      </c>
      <c r="C80" s="16">
        <f t="shared" si="15"/>
        <v>19.08931525982703</v>
      </c>
      <c r="D80" s="14">
        <v>482</v>
      </c>
      <c r="E80" s="16">
        <f t="shared" si="20"/>
        <v>20.683348659894943</v>
      </c>
      <c r="F80" s="17">
        <f aca="true" t="shared" si="22" ref="F80:F92">(C80*100/E80)-100</f>
        <v>-7.70684392686735</v>
      </c>
      <c r="G80" s="14">
        <v>9</v>
      </c>
      <c r="H80" s="16">
        <f t="shared" si="16"/>
        <v>2.354744941877046</v>
      </c>
      <c r="I80" s="14">
        <v>12</v>
      </c>
      <c r="J80" s="16">
        <f t="shared" si="17"/>
        <v>3.192032686414709</v>
      </c>
      <c r="K80" s="17">
        <f t="shared" si="21"/>
        <v>-26.230550460875904</v>
      </c>
      <c r="L80" s="14">
        <v>7</v>
      </c>
      <c r="M80" s="16">
        <f t="shared" si="18"/>
        <v>2.1525877179495065</v>
      </c>
      <c r="N80" s="14">
        <v>7</v>
      </c>
      <c r="O80" s="16">
        <f t="shared" si="19"/>
        <v>2.2096447838178244</v>
      </c>
      <c r="P80" s="17">
        <f>(M80*100/O80)-100</f>
        <v>-2.582182723946005</v>
      </c>
    </row>
    <row r="81" spans="1:16" ht="15">
      <c r="A81" s="15" t="s">
        <v>96</v>
      </c>
      <c r="B81" s="14">
        <v>429</v>
      </c>
      <c r="C81" s="16">
        <f t="shared" si="15"/>
        <v>18.402957857226507</v>
      </c>
      <c r="D81" s="14">
        <v>466</v>
      </c>
      <c r="E81" s="16">
        <f t="shared" si="20"/>
        <v>19.996764472014615</v>
      </c>
      <c r="F81" s="17">
        <f t="shared" si="22"/>
        <v>-7.970322484013025</v>
      </c>
      <c r="G81" s="14">
        <v>9</v>
      </c>
      <c r="H81" s="16">
        <f t="shared" si="16"/>
        <v>2.354744941877046</v>
      </c>
      <c r="I81" s="14">
        <v>11</v>
      </c>
      <c r="J81" s="16">
        <f t="shared" si="17"/>
        <v>2.9260299625468167</v>
      </c>
      <c r="K81" s="17">
        <f t="shared" si="21"/>
        <v>-19.524236866410092</v>
      </c>
      <c r="L81" s="14">
        <v>7</v>
      </c>
      <c r="M81" s="16">
        <f t="shared" si="18"/>
        <v>2.1525877179495065</v>
      </c>
      <c r="N81" s="14">
        <v>6</v>
      </c>
      <c r="O81" s="16">
        <f t="shared" si="19"/>
        <v>1.8939812432724208</v>
      </c>
      <c r="P81" s="17">
        <f>(M81*100/O81)-100</f>
        <v>13.654120155396342</v>
      </c>
    </row>
    <row r="82" spans="1:16" ht="22.5">
      <c r="A82" s="18" t="s">
        <v>107</v>
      </c>
      <c r="B82" s="14">
        <v>209</v>
      </c>
      <c r="C82" s="16">
        <f t="shared" si="15"/>
        <v>8.965543571469324</v>
      </c>
      <c r="D82" s="14">
        <v>217</v>
      </c>
      <c r="E82" s="16">
        <f t="shared" si="20"/>
        <v>9.311798048126978</v>
      </c>
      <c r="F82" s="17">
        <f t="shared" si="22"/>
        <v>-3.718449163825042</v>
      </c>
      <c r="G82" s="14">
        <v>2</v>
      </c>
      <c r="H82" s="16">
        <f t="shared" si="16"/>
        <v>0.5232766537504546</v>
      </c>
      <c r="I82" s="14">
        <v>2</v>
      </c>
      <c r="J82" s="16">
        <f t="shared" si="17"/>
        <v>0.5320054477357848</v>
      </c>
      <c r="K82" s="17">
        <f t="shared" si="21"/>
        <v>-1.6407339478345477</v>
      </c>
      <c r="L82" s="14">
        <v>0</v>
      </c>
      <c r="M82" s="16">
        <f t="shared" si="18"/>
        <v>0</v>
      </c>
      <c r="N82" s="14">
        <v>0</v>
      </c>
      <c r="O82" s="16">
        <f t="shared" si="19"/>
        <v>0</v>
      </c>
      <c r="P82" s="17">
        <v>0</v>
      </c>
    </row>
    <row r="83" spans="1:16" ht="15">
      <c r="A83" s="15" t="s">
        <v>31</v>
      </c>
      <c r="B83" s="14">
        <v>220</v>
      </c>
      <c r="C83" s="16">
        <f t="shared" si="15"/>
        <v>9.437414285757184</v>
      </c>
      <c r="D83" s="14">
        <v>215</v>
      </c>
      <c r="E83" s="16">
        <f t="shared" si="20"/>
        <v>9.225975024641935</v>
      </c>
      <c r="F83" s="17">
        <f t="shared" si="22"/>
        <v>2.291782283720792</v>
      </c>
      <c r="G83" s="14">
        <v>2</v>
      </c>
      <c r="H83" s="16">
        <f t="shared" si="16"/>
        <v>0.5232766537504546</v>
      </c>
      <c r="I83" s="14">
        <v>3</v>
      </c>
      <c r="J83" s="16">
        <f t="shared" si="17"/>
        <v>0.7980081716036772</v>
      </c>
      <c r="K83" s="17">
        <f t="shared" si="21"/>
        <v>-34.42715596522302</v>
      </c>
      <c r="L83" s="14">
        <v>0</v>
      </c>
      <c r="M83" s="16">
        <f t="shared" si="18"/>
        <v>0</v>
      </c>
      <c r="N83" s="14">
        <v>2</v>
      </c>
      <c r="O83" s="16">
        <f t="shared" si="19"/>
        <v>0.6313270810908069</v>
      </c>
      <c r="P83" s="17">
        <v>-100</v>
      </c>
    </row>
    <row r="84" spans="1:16" ht="15">
      <c r="A84" s="15" t="s">
        <v>97</v>
      </c>
      <c r="B84" s="14">
        <v>80</v>
      </c>
      <c r="C84" s="16">
        <f t="shared" si="15"/>
        <v>3.431787013002612</v>
      </c>
      <c r="D84" s="14">
        <v>94</v>
      </c>
      <c r="E84" s="16">
        <f t="shared" si="20"/>
        <v>4.03368210379694</v>
      </c>
      <c r="F84" s="17">
        <f t="shared" si="22"/>
        <v>-14.921728468085249</v>
      </c>
      <c r="G84" s="14">
        <v>3</v>
      </c>
      <c r="H84" s="16">
        <f t="shared" si="16"/>
        <v>0.7849149806256819</v>
      </c>
      <c r="I84" s="14">
        <v>2</v>
      </c>
      <c r="J84" s="16">
        <f t="shared" si="17"/>
        <v>0.5320054477357848</v>
      </c>
      <c r="K84" s="17">
        <f t="shared" si="21"/>
        <v>47.538899078248164</v>
      </c>
      <c r="L84" s="14">
        <v>0</v>
      </c>
      <c r="M84" s="16">
        <f t="shared" si="18"/>
        <v>0</v>
      </c>
      <c r="N84" s="14">
        <v>0</v>
      </c>
      <c r="O84" s="16">
        <f t="shared" si="19"/>
        <v>0</v>
      </c>
      <c r="P84" s="19">
        <v>0</v>
      </c>
    </row>
    <row r="85" spans="1:16" ht="45">
      <c r="A85" s="18" t="s">
        <v>113</v>
      </c>
      <c r="B85" s="14">
        <v>506</v>
      </c>
      <c r="C85" s="16">
        <f t="shared" si="15"/>
        <v>21.70605285724152</v>
      </c>
      <c r="D85" s="14">
        <v>460</v>
      </c>
      <c r="E85" s="16">
        <f t="shared" si="20"/>
        <v>19.73929540155949</v>
      </c>
      <c r="F85" s="17">
        <f t="shared" si="22"/>
        <v>9.963665954999826</v>
      </c>
      <c r="G85" s="14">
        <v>4</v>
      </c>
      <c r="H85" s="16">
        <f t="shared" si="16"/>
        <v>1.0465533075009092</v>
      </c>
      <c r="I85" s="14">
        <v>5</v>
      </c>
      <c r="J85" s="16">
        <f t="shared" si="17"/>
        <v>1.330013619339462</v>
      </c>
      <c r="K85" s="17">
        <f t="shared" si="21"/>
        <v>-21.312587158267633</v>
      </c>
      <c r="L85" s="14">
        <v>1</v>
      </c>
      <c r="M85" s="16">
        <f t="shared" si="18"/>
        <v>0.30751253113564375</v>
      </c>
      <c r="N85" s="14">
        <v>2</v>
      </c>
      <c r="O85" s="16">
        <f t="shared" si="19"/>
        <v>0.6313270810908069</v>
      </c>
      <c r="P85" s="17">
        <f>(M85*100/O85)-100</f>
        <v>-51.29109136197301</v>
      </c>
    </row>
    <row r="86" spans="1:16" ht="33.75">
      <c r="A86" s="18" t="s">
        <v>98</v>
      </c>
      <c r="B86" s="14">
        <v>212120</v>
      </c>
      <c r="C86" s="16">
        <f t="shared" si="15"/>
        <v>9099.383264976426</v>
      </c>
      <c r="D86" s="14">
        <v>174894</v>
      </c>
      <c r="E86" s="16">
        <f t="shared" si="20"/>
        <v>7504.965934696404</v>
      </c>
      <c r="F86" s="17">
        <f t="shared" si="22"/>
        <v>21.244831011275224</v>
      </c>
      <c r="G86" s="14">
        <v>140125</v>
      </c>
      <c r="H86" s="16">
        <f t="shared" si="16"/>
        <v>36662.070553391226</v>
      </c>
      <c r="I86" s="14">
        <v>121593</v>
      </c>
      <c r="J86" s="16">
        <f t="shared" si="17"/>
        <v>32344.069203268642</v>
      </c>
      <c r="K86" s="17">
        <f aca="true" t="shared" si="23" ref="K86:K92">(H86*100/J86)-100</f>
        <v>13.350210584159313</v>
      </c>
      <c r="L86" s="14">
        <v>127204</v>
      </c>
      <c r="M86" s="16">
        <f t="shared" si="18"/>
        <v>39116.82401057843</v>
      </c>
      <c r="N86" s="14">
        <v>110400</v>
      </c>
      <c r="O86" s="16">
        <f t="shared" si="19"/>
        <v>34849.254876212544</v>
      </c>
      <c r="P86" s="17">
        <f aca="true" t="shared" si="24" ref="P86:P92">(M86*100/O86)-100</f>
        <v>12.2457973621664</v>
      </c>
    </row>
    <row r="87" spans="1:16" ht="22.5">
      <c r="A87" s="18" t="s">
        <v>99</v>
      </c>
      <c r="B87" s="14">
        <v>211020</v>
      </c>
      <c r="C87" s="16">
        <f t="shared" si="15"/>
        <v>9052.19619354764</v>
      </c>
      <c r="D87" s="14">
        <v>174493</v>
      </c>
      <c r="E87" s="16">
        <f t="shared" si="20"/>
        <v>7487.758418487652</v>
      </c>
      <c r="F87" s="17">
        <f t="shared" si="22"/>
        <v>20.893272560681325</v>
      </c>
      <c r="G87" s="14">
        <v>139736</v>
      </c>
      <c r="H87" s="16">
        <f t="shared" si="16"/>
        <v>36560.29324423676</v>
      </c>
      <c r="I87" s="14">
        <v>121354</v>
      </c>
      <c r="J87" s="16">
        <f t="shared" si="17"/>
        <v>32280.494552264216</v>
      </c>
      <c r="K87" s="17">
        <f t="shared" si="23"/>
        <v>13.258157135861936</v>
      </c>
      <c r="L87" s="14">
        <v>126826</v>
      </c>
      <c r="M87" s="16">
        <f t="shared" si="18"/>
        <v>39000.58427380916</v>
      </c>
      <c r="N87" s="14">
        <v>110172</v>
      </c>
      <c r="O87" s="16">
        <f t="shared" si="19"/>
        <v>34777.28358896819</v>
      </c>
      <c r="P87" s="17">
        <f t="shared" si="24"/>
        <v>12.143848653494771</v>
      </c>
    </row>
    <row r="88" spans="1:16" ht="15">
      <c r="A88" s="15" t="s">
        <v>32</v>
      </c>
      <c r="B88" s="14">
        <v>1100</v>
      </c>
      <c r="C88" s="16">
        <f t="shared" si="15"/>
        <v>47.18707142878591</v>
      </c>
      <c r="D88" s="14">
        <v>401</v>
      </c>
      <c r="E88" s="16">
        <f t="shared" si="20"/>
        <v>17.20751620875077</v>
      </c>
      <c r="F88" s="17">
        <f t="shared" si="22"/>
        <v>174.22360587281753</v>
      </c>
      <c r="G88" s="14">
        <v>389</v>
      </c>
      <c r="H88" s="16">
        <f t="shared" si="16"/>
        <v>101.77730915446342</v>
      </c>
      <c r="I88" s="14">
        <v>239</v>
      </c>
      <c r="J88" s="16">
        <f t="shared" si="17"/>
        <v>63.574651004426286</v>
      </c>
      <c r="K88" s="17">
        <f t="shared" si="23"/>
        <v>60.09102298867097</v>
      </c>
      <c r="L88" s="14">
        <v>378</v>
      </c>
      <c r="M88" s="16">
        <f t="shared" si="18"/>
        <v>116.23973676927335</v>
      </c>
      <c r="N88" s="14">
        <v>228</v>
      </c>
      <c r="O88" s="16">
        <f t="shared" si="19"/>
        <v>71.97128724435198</v>
      </c>
      <c r="P88" s="17">
        <f t="shared" si="24"/>
        <v>61.50848653661586</v>
      </c>
    </row>
    <row r="89" spans="1:16" ht="15">
      <c r="A89" s="15" t="s">
        <v>108</v>
      </c>
      <c r="B89" s="14">
        <v>6269</v>
      </c>
      <c r="C89" s="16">
        <f t="shared" si="15"/>
        <v>268.92340980641717</v>
      </c>
      <c r="D89" s="14">
        <v>3722</v>
      </c>
      <c r="E89" s="16">
        <f t="shared" si="20"/>
        <v>159.7166467056618</v>
      </c>
      <c r="F89" s="17">
        <f t="shared" si="22"/>
        <v>68.37531675831517</v>
      </c>
      <c r="G89" s="14">
        <v>1846</v>
      </c>
      <c r="H89" s="16">
        <f t="shared" si="16"/>
        <v>482.9843514116696</v>
      </c>
      <c r="I89" s="14">
        <v>1227</v>
      </c>
      <c r="J89" s="16">
        <f t="shared" si="17"/>
        <v>326.385342185904</v>
      </c>
      <c r="K89" s="17">
        <f t="shared" si="23"/>
        <v>47.979792283860974</v>
      </c>
      <c r="L89" s="14">
        <v>1787</v>
      </c>
      <c r="M89" s="16">
        <f t="shared" si="18"/>
        <v>549.5248931393954</v>
      </c>
      <c r="N89" s="14">
        <v>1193</v>
      </c>
      <c r="O89" s="16">
        <f t="shared" si="19"/>
        <v>376.58660387066635</v>
      </c>
      <c r="P89" s="17">
        <f t="shared" si="24"/>
        <v>45.92258128441617</v>
      </c>
    </row>
    <row r="90" spans="1:16" ht="15">
      <c r="A90" s="15" t="s">
        <v>109</v>
      </c>
      <c r="B90" s="14">
        <v>35</v>
      </c>
      <c r="C90" s="16">
        <f t="shared" si="15"/>
        <v>1.5014068181886429</v>
      </c>
      <c r="D90" s="14">
        <v>26</v>
      </c>
      <c r="E90" s="16">
        <f t="shared" si="20"/>
        <v>1.1156993053055364</v>
      </c>
      <c r="F90" s="17">
        <f t="shared" si="22"/>
        <v>34.57091987499982</v>
      </c>
      <c r="G90" s="14">
        <v>11</v>
      </c>
      <c r="H90" s="16">
        <f t="shared" si="16"/>
        <v>2.8780215956275</v>
      </c>
      <c r="I90" s="14">
        <v>22</v>
      </c>
      <c r="J90" s="16">
        <f t="shared" si="17"/>
        <v>5.852059925093633</v>
      </c>
      <c r="K90" s="17">
        <f t="shared" si="23"/>
        <v>-50.82036697391728</v>
      </c>
      <c r="L90" s="14">
        <v>11</v>
      </c>
      <c r="M90" s="16">
        <f t="shared" si="18"/>
        <v>3.3826378424920818</v>
      </c>
      <c r="N90" s="14">
        <v>22</v>
      </c>
      <c r="O90" s="16">
        <f t="shared" si="19"/>
        <v>6.9445978919988764</v>
      </c>
      <c r="P90" s="17">
        <f t="shared" si="24"/>
        <v>-51.291091361972995</v>
      </c>
    </row>
    <row r="91" spans="1:16" ht="15">
      <c r="A91" s="15" t="s">
        <v>110</v>
      </c>
      <c r="B91" s="14">
        <v>1022</v>
      </c>
      <c r="C91" s="16">
        <f t="shared" si="15"/>
        <v>43.84107909110837</v>
      </c>
      <c r="D91" s="14">
        <v>794</v>
      </c>
      <c r="E91" s="16">
        <f t="shared" si="20"/>
        <v>34.07174032356138</v>
      </c>
      <c r="F91" s="17">
        <f t="shared" si="22"/>
        <v>28.672849331360027</v>
      </c>
      <c r="G91" s="14">
        <v>221</v>
      </c>
      <c r="H91" s="16">
        <f t="shared" si="16"/>
        <v>57.82207023942523</v>
      </c>
      <c r="I91" s="14">
        <v>163</v>
      </c>
      <c r="J91" s="16">
        <f t="shared" si="17"/>
        <v>43.35844399046646</v>
      </c>
      <c r="K91" s="17">
        <f t="shared" si="23"/>
        <v>33.358268696494264</v>
      </c>
      <c r="L91" s="14">
        <v>203</v>
      </c>
      <c r="M91" s="16">
        <f t="shared" si="18"/>
        <v>62.425043820535684</v>
      </c>
      <c r="N91" s="14">
        <v>151</v>
      </c>
      <c r="O91" s="16">
        <f t="shared" si="19"/>
        <v>47.665194622355926</v>
      </c>
      <c r="P91" s="17">
        <f t="shared" si="24"/>
        <v>30.965674881052706</v>
      </c>
    </row>
    <row r="92" spans="1:16" ht="22.5">
      <c r="A92" s="18" t="s">
        <v>111</v>
      </c>
      <c r="B92" s="14">
        <v>104</v>
      </c>
      <c r="C92" s="16">
        <f t="shared" si="15"/>
        <v>4.461323116903396</v>
      </c>
      <c r="D92" s="14">
        <v>64</v>
      </c>
      <c r="E92" s="16">
        <f t="shared" si="20"/>
        <v>2.74633675152132</v>
      </c>
      <c r="F92" s="17">
        <f t="shared" si="22"/>
        <v>62.44632470624978</v>
      </c>
      <c r="G92" s="14">
        <v>7</v>
      </c>
      <c r="H92" s="16">
        <f t="shared" si="16"/>
        <v>1.8314682881265911</v>
      </c>
      <c r="I92" s="14">
        <v>8</v>
      </c>
      <c r="J92" s="16">
        <f t="shared" si="17"/>
        <v>2.1280217909431394</v>
      </c>
      <c r="K92" s="17">
        <f t="shared" si="23"/>
        <v>-13.935642204355233</v>
      </c>
      <c r="L92" s="14">
        <v>7</v>
      </c>
      <c r="M92" s="16">
        <f t="shared" si="18"/>
        <v>2.1525877179495065</v>
      </c>
      <c r="N92" s="14">
        <v>6</v>
      </c>
      <c r="O92" s="16">
        <f t="shared" si="19"/>
        <v>1.8939812432724208</v>
      </c>
      <c r="P92" s="17">
        <f t="shared" si="24"/>
        <v>13.654120155396342</v>
      </c>
    </row>
    <row r="93" spans="1:16" ht="15">
      <c r="A93" s="15" t="s">
        <v>100</v>
      </c>
      <c r="B93" s="14">
        <v>1</v>
      </c>
      <c r="C93" s="16">
        <f t="shared" si="15"/>
        <v>0.04289733766253265</v>
      </c>
      <c r="D93" s="14">
        <v>1</v>
      </c>
      <c r="E93" s="16">
        <f t="shared" si="20"/>
        <v>0.04291151174252063</v>
      </c>
      <c r="F93" s="17">
        <v>0</v>
      </c>
      <c r="G93" s="14">
        <v>1</v>
      </c>
      <c r="H93" s="16">
        <f t="shared" si="16"/>
        <v>0.2616383268752273</v>
      </c>
      <c r="I93" s="14">
        <v>0</v>
      </c>
      <c r="J93" s="16">
        <f t="shared" si="17"/>
        <v>0</v>
      </c>
      <c r="K93" s="17">
        <v>100</v>
      </c>
      <c r="L93" s="14">
        <v>1</v>
      </c>
      <c r="M93" s="16">
        <f t="shared" si="18"/>
        <v>0.30751253113564375</v>
      </c>
      <c r="N93" s="14">
        <v>0</v>
      </c>
      <c r="O93" s="16">
        <f t="shared" si="19"/>
        <v>0</v>
      </c>
      <c r="P93" s="17">
        <v>100</v>
      </c>
    </row>
    <row r="94" spans="1:16" ht="15">
      <c r="A94" s="15" t="s">
        <v>101</v>
      </c>
      <c r="B94" s="14">
        <v>21</v>
      </c>
      <c r="C94" s="16">
        <f t="shared" si="15"/>
        <v>0.9008440909131856</v>
      </c>
      <c r="D94" s="14">
        <v>34</v>
      </c>
      <c r="E94" s="16">
        <f t="shared" si="20"/>
        <v>1.4589913992457015</v>
      </c>
      <c r="F94" s="17">
        <f>(C94*100/E94)-100</f>
        <v>-38.2556955867648</v>
      </c>
      <c r="G94" s="14">
        <v>6</v>
      </c>
      <c r="H94" s="16">
        <f t="shared" si="16"/>
        <v>1.5698299612513638</v>
      </c>
      <c r="I94" s="14">
        <v>16</v>
      </c>
      <c r="J94" s="16">
        <f t="shared" si="17"/>
        <v>4.256043581886279</v>
      </c>
      <c r="K94" s="17">
        <f>(H94*100/J94)-100</f>
        <v>-63.11527523043796</v>
      </c>
      <c r="L94" s="14">
        <v>6</v>
      </c>
      <c r="M94" s="16">
        <f t="shared" si="18"/>
        <v>1.8450751868138626</v>
      </c>
      <c r="N94" s="14">
        <v>13</v>
      </c>
      <c r="O94" s="16">
        <f t="shared" si="19"/>
        <v>4.103626027090245</v>
      </c>
      <c r="P94" s="17">
        <f>(M94*100/O94)-100</f>
        <v>-55.037930487975075</v>
      </c>
    </row>
    <row r="95" spans="1:16" ht="30.75" customHeight="1">
      <c r="A95" s="18" t="s">
        <v>122</v>
      </c>
      <c r="B95" s="14">
        <v>1</v>
      </c>
      <c r="C95" s="16">
        <f t="shared" si="15"/>
        <v>0.04289733766253265</v>
      </c>
      <c r="D95" s="14">
        <v>0</v>
      </c>
      <c r="E95" s="16">
        <f t="shared" si="20"/>
        <v>0</v>
      </c>
      <c r="F95" s="17">
        <v>100</v>
      </c>
      <c r="G95" s="14">
        <v>1</v>
      </c>
      <c r="H95" s="16">
        <f t="shared" si="16"/>
        <v>0.2616383268752273</v>
      </c>
      <c r="I95" s="14">
        <v>0</v>
      </c>
      <c r="J95" s="16">
        <f t="shared" si="17"/>
        <v>0</v>
      </c>
      <c r="K95" s="17">
        <v>100</v>
      </c>
      <c r="L95" s="14">
        <v>1</v>
      </c>
      <c r="M95" s="16">
        <f t="shared" si="18"/>
        <v>0.30751253113564375</v>
      </c>
      <c r="N95" s="14">
        <v>0</v>
      </c>
      <c r="O95" s="16">
        <f t="shared" si="19"/>
        <v>0</v>
      </c>
      <c r="P95" s="17">
        <v>100</v>
      </c>
    </row>
    <row r="96" spans="1:16" ht="15">
      <c r="A96" s="15" t="s">
        <v>33</v>
      </c>
      <c r="B96" s="14">
        <v>439</v>
      </c>
      <c r="C96" s="16">
        <f t="shared" si="15"/>
        <v>18.831931233851833</v>
      </c>
      <c r="D96" s="14">
        <v>311</v>
      </c>
      <c r="E96" s="16">
        <f t="shared" si="20"/>
        <v>13.345480151923915</v>
      </c>
      <c r="F96" s="17">
        <f>(C96*100/E96)-100</f>
        <v>41.11093058826347</v>
      </c>
      <c r="G96" s="14">
        <v>397</v>
      </c>
      <c r="H96" s="16">
        <f t="shared" si="16"/>
        <v>103.87041576946524</v>
      </c>
      <c r="I96" s="14">
        <v>293</v>
      </c>
      <c r="J96" s="16">
        <f t="shared" si="17"/>
        <v>77.93879809329248</v>
      </c>
      <c r="K96" s="17">
        <f>(H96*100/J96)-100</f>
        <v>33.27177004337776</v>
      </c>
      <c r="L96" s="14">
        <v>382</v>
      </c>
      <c r="M96" s="16">
        <f t="shared" si="18"/>
        <v>117.46978689381592</v>
      </c>
      <c r="N96" s="14">
        <v>280</v>
      </c>
      <c r="O96" s="16">
        <f t="shared" si="19"/>
        <v>88.38579135271297</v>
      </c>
      <c r="P96" s="17">
        <f>(M96*100/O96)-100</f>
        <v>32.90573642661653</v>
      </c>
    </row>
    <row r="97" spans="1:16" ht="15">
      <c r="A97" s="15" t="s">
        <v>34</v>
      </c>
      <c r="B97" s="14">
        <v>62</v>
      </c>
      <c r="C97" s="16">
        <f t="shared" si="15"/>
        <v>2.6596349350770243</v>
      </c>
      <c r="D97" s="14">
        <v>55</v>
      </c>
      <c r="E97" s="16">
        <f t="shared" si="20"/>
        <v>2.3601331458386348</v>
      </c>
      <c r="F97" s="17">
        <f>(C97*100/E97)-100</f>
        <v>12.690037838181638</v>
      </c>
      <c r="G97" s="14">
        <v>23</v>
      </c>
      <c r="H97" s="16">
        <f t="shared" si="16"/>
        <v>6.017681518130228</v>
      </c>
      <c r="I97" s="14">
        <v>25</v>
      </c>
      <c r="J97" s="16">
        <f t="shared" si="17"/>
        <v>6.65006809669731</v>
      </c>
      <c r="K97" s="17">
        <f>(H97*100/J97)-100</f>
        <v>-9.509475232007787</v>
      </c>
      <c r="L97" s="14">
        <v>20</v>
      </c>
      <c r="M97" s="16">
        <f t="shared" si="18"/>
        <v>6.150250622712876</v>
      </c>
      <c r="N97" s="14">
        <v>21</v>
      </c>
      <c r="O97" s="16">
        <f t="shared" si="19"/>
        <v>6.628934351453473</v>
      </c>
      <c r="P97" s="17">
        <f>(M97*100/O97)-100</f>
        <v>-7.221126403758092</v>
      </c>
    </row>
    <row r="98" spans="1:16" ht="15">
      <c r="A98" s="15" t="s">
        <v>35</v>
      </c>
      <c r="B98" s="14">
        <v>4</v>
      </c>
      <c r="C98" s="16">
        <f t="shared" si="15"/>
        <v>0.1715893506501306</v>
      </c>
      <c r="D98" s="14">
        <v>1</v>
      </c>
      <c r="E98" s="16">
        <f t="shared" si="20"/>
        <v>0.04291151174252063</v>
      </c>
      <c r="F98" s="17">
        <f>(C98*100/E98)-100</f>
        <v>299.8678761999994</v>
      </c>
      <c r="G98" s="14">
        <v>1</v>
      </c>
      <c r="H98" s="16">
        <f t="shared" si="16"/>
        <v>0.2616383268752273</v>
      </c>
      <c r="I98" s="14">
        <v>1</v>
      </c>
      <c r="J98" s="16">
        <f t="shared" si="17"/>
        <v>0.2660027238678924</v>
      </c>
      <c r="K98" s="17">
        <v>0</v>
      </c>
      <c r="L98" s="14">
        <v>1</v>
      </c>
      <c r="M98" s="16">
        <f t="shared" si="18"/>
        <v>0.30751253113564375</v>
      </c>
      <c r="N98" s="14">
        <v>1</v>
      </c>
      <c r="O98" s="16">
        <f t="shared" si="19"/>
        <v>0.31566354054540346</v>
      </c>
      <c r="P98" s="17">
        <v>0</v>
      </c>
    </row>
    <row r="99" spans="1:16" ht="15">
      <c r="A99" s="15" t="s">
        <v>119</v>
      </c>
      <c r="B99" s="14">
        <v>1</v>
      </c>
      <c r="C99" s="16">
        <f t="shared" si="15"/>
        <v>0.04289733766253265</v>
      </c>
      <c r="D99" s="14">
        <v>1</v>
      </c>
      <c r="E99" s="16">
        <f t="shared" si="20"/>
        <v>0.04291151174252063</v>
      </c>
      <c r="F99" s="17">
        <v>0</v>
      </c>
      <c r="G99" s="14">
        <v>1</v>
      </c>
      <c r="H99" s="16">
        <f t="shared" si="16"/>
        <v>0.2616383268752273</v>
      </c>
      <c r="I99" s="14">
        <v>1</v>
      </c>
      <c r="J99" s="16">
        <f t="shared" si="17"/>
        <v>0.2660027238678924</v>
      </c>
      <c r="K99" s="17">
        <v>0</v>
      </c>
      <c r="L99" s="14">
        <v>1</v>
      </c>
      <c r="M99" s="16">
        <f t="shared" si="18"/>
        <v>0.30751253113564375</v>
      </c>
      <c r="N99" s="14">
        <v>1</v>
      </c>
      <c r="O99" s="16">
        <f t="shared" si="19"/>
        <v>0.31566354054540346</v>
      </c>
      <c r="P99" s="17">
        <v>0</v>
      </c>
    </row>
    <row r="100" spans="1:16" ht="15">
      <c r="A100" s="15" t="s">
        <v>36</v>
      </c>
      <c r="B100" s="14">
        <v>2</v>
      </c>
      <c r="C100" s="16">
        <f t="shared" si="15"/>
        <v>0.0857946753250653</v>
      </c>
      <c r="D100" s="14">
        <v>1</v>
      </c>
      <c r="E100" s="16">
        <f t="shared" si="20"/>
        <v>0.04291151174252063</v>
      </c>
      <c r="F100" s="17">
        <f>(C100*100/E100)-100</f>
        <v>99.9339380999997</v>
      </c>
      <c r="G100" s="14">
        <v>0</v>
      </c>
      <c r="H100" s="16">
        <f t="shared" si="16"/>
        <v>0</v>
      </c>
      <c r="I100" s="14">
        <v>0</v>
      </c>
      <c r="J100" s="16">
        <f t="shared" si="17"/>
        <v>0</v>
      </c>
      <c r="K100" s="19">
        <v>0</v>
      </c>
      <c r="L100" s="14">
        <v>0</v>
      </c>
      <c r="M100" s="16">
        <f t="shared" si="18"/>
        <v>0</v>
      </c>
      <c r="N100" s="14">
        <v>0</v>
      </c>
      <c r="O100" s="16">
        <f t="shared" si="19"/>
        <v>0</v>
      </c>
      <c r="P100" s="19">
        <v>0</v>
      </c>
    </row>
    <row r="101" spans="1:16" ht="15">
      <c r="A101" s="15" t="s">
        <v>37</v>
      </c>
      <c r="B101" s="14">
        <v>2</v>
      </c>
      <c r="C101" s="16">
        <f t="shared" si="15"/>
        <v>0.0857946753250653</v>
      </c>
      <c r="D101" s="14">
        <v>0</v>
      </c>
      <c r="E101" s="16">
        <f t="shared" si="20"/>
        <v>0</v>
      </c>
      <c r="F101" s="19">
        <v>100</v>
      </c>
      <c r="G101" s="14">
        <v>0</v>
      </c>
      <c r="H101" s="16">
        <f t="shared" si="16"/>
        <v>0</v>
      </c>
      <c r="I101" s="14">
        <v>0</v>
      </c>
      <c r="J101" s="16">
        <f t="shared" si="17"/>
        <v>0</v>
      </c>
      <c r="K101" s="19">
        <v>0</v>
      </c>
      <c r="L101" s="14">
        <v>0</v>
      </c>
      <c r="M101" s="16">
        <f t="shared" si="18"/>
        <v>0</v>
      </c>
      <c r="N101" s="14">
        <v>0</v>
      </c>
      <c r="O101" s="16">
        <f t="shared" si="19"/>
        <v>0</v>
      </c>
      <c r="P101" s="19">
        <v>0</v>
      </c>
    </row>
    <row r="102" spans="1:16" ht="15">
      <c r="A102" s="15" t="s">
        <v>102</v>
      </c>
      <c r="B102" s="14">
        <v>0</v>
      </c>
      <c r="C102" s="16">
        <f t="shared" si="15"/>
        <v>0</v>
      </c>
      <c r="D102" s="14">
        <v>0</v>
      </c>
      <c r="E102" s="16">
        <f t="shared" si="20"/>
        <v>0</v>
      </c>
      <c r="F102" s="17">
        <v>0</v>
      </c>
      <c r="G102" s="14">
        <v>0</v>
      </c>
      <c r="H102" s="16">
        <f t="shared" si="16"/>
        <v>0</v>
      </c>
      <c r="I102" s="14">
        <v>0</v>
      </c>
      <c r="J102" s="16">
        <f t="shared" si="17"/>
        <v>0</v>
      </c>
      <c r="K102" s="17">
        <v>0</v>
      </c>
      <c r="L102" s="14">
        <v>0</v>
      </c>
      <c r="M102" s="16">
        <f t="shared" si="18"/>
        <v>0</v>
      </c>
      <c r="N102" s="14">
        <v>0</v>
      </c>
      <c r="O102" s="16">
        <f t="shared" si="19"/>
        <v>0</v>
      </c>
      <c r="P102" s="17">
        <v>0</v>
      </c>
    </row>
    <row r="103" spans="1:16" ht="15">
      <c r="A103" s="15" t="s">
        <v>38</v>
      </c>
      <c r="B103" s="14">
        <v>110</v>
      </c>
      <c r="C103" s="16">
        <f t="shared" si="15"/>
        <v>4.718707142878592</v>
      </c>
      <c r="D103" s="14">
        <v>113</v>
      </c>
      <c r="E103" s="16">
        <f t="shared" si="20"/>
        <v>4.849000826904831</v>
      </c>
      <c r="F103" s="17">
        <f>(C103*100/E103)-100</f>
        <v>-2.6870212787611933</v>
      </c>
      <c r="G103" s="14">
        <v>97</v>
      </c>
      <c r="H103" s="16">
        <f t="shared" si="16"/>
        <v>25.37891770689705</v>
      </c>
      <c r="I103" s="14">
        <v>95</v>
      </c>
      <c r="J103" s="16">
        <f t="shared" si="17"/>
        <v>25.27025876744978</v>
      </c>
      <c r="K103" s="17">
        <f>(H103*100/J103)-100</f>
        <v>0.4299874427373567</v>
      </c>
      <c r="L103" s="14">
        <v>97</v>
      </c>
      <c r="M103" s="16">
        <f t="shared" si="18"/>
        <v>29.828715520157445</v>
      </c>
      <c r="N103" s="14">
        <v>95</v>
      </c>
      <c r="O103" s="16">
        <f t="shared" si="19"/>
        <v>29.988036351813328</v>
      </c>
      <c r="P103" s="17">
        <f>(M103*100/O103)-100</f>
        <v>-0.531281307608026</v>
      </c>
    </row>
    <row r="104" spans="1:16" ht="15">
      <c r="A104" s="15" t="s">
        <v>39</v>
      </c>
      <c r="B104" s="14">
        <v>0</v>
      </c>
      <c r="C104" s="16">
        <f t="shared" si="15"/>
        <v>0</v>
      </c>
      <c r="D104" s="14">
        <v>0</v>
      </c>
      <c r="E104" s="16">
        <f t="shared" si="20"/>
        <v>0</v>
      </c>
      <c r="F104" s="17">
        <v>0</v>
      </c>
      <c r="G104" s="14">
        <v>0</v>
      </c>
      <c r="H104" s="16">
        <f t="shared" si="16"/>
        <v>0</v>
      </c>
      <c r="I104" s="14">
        <v>0</v>
      </c>
      <c r="J104" s="16">
        <f t="shared" si="17"/>
        <v>0</v>
      </c>
      <c r="K104" s="19">
        <v>0</v>
      </c>
      <c r="L104" s="14">
        <v>0</v>
      </c>
      <c r="M104" s="16">
        <f t="shared" si="18"/>
        <v>0</v>
      </c>
      <c r="N104" s="14">
        <v>0</v>
      </c>
      <c r="O104" s="16">
        <f t="shared" si="19"/>
        <v>0</v>
      </c>
      <c r="P104" s="19">
        <v>0</v>
      </c>
    </row>
    <row r="105" spans="1:16" ht="15">
      <c r="A105" s="15" t="s">
        <v>40</v>
      </c>
      <c r="B105" s="14">
        <v>4</v>
      </c>
      <c r="C105" s="16">
        <f t="shared" si="15"/>
        <v>0.1715893506501306</v>
      </c>
      <c r="D105" s="14">
        <v>21</v>
      </c>
      <c r="E105" s="16">
        <f t="shared" si="20"/>
        <v>0.9011417465929332</v>
      </c>
      <c r="F105" s="17">
        <f>(C105*100/E105)-100</f>
        <v>-80.95867256190479</v>
      </c>
      <c r="G105" s="14">
        <v>1</v>
      </c>
      <c r="H105" s="16">
        <f t="shared" si="16"/>
        <v>0.2616383268752273</v>
      </c>
      <c r="I105" s="14">
        <v>0</v>
      </c>
      <c r="J105" s="16">
        <f t="shared" si="17"/>
        <v>0</v>
      </c>
      <c r="K105" s="17">
        <v>100</v>
      </c>
      <c r="L105" s="14">
        <v>1</v>
      </c>
      <c r="M105" s="16">
        <f t="shared" si="18"/>
        <v>0.30751253113564375</v>
      </c>
      <c r="N105" s="14">
        <v>0</v>
      </c>
      <c r="O105" s="16">
        <f t="shared" si="19"/>
        <v>0</v>
      </c>
      <c r="P105" s="17">
        <v>100</v>
      </c>
    </row>
    <row r="106" spans="1:16" ht="15">
      <c r="A106" s="15" t="s">
        <v>41</v>
      </c>
      <c r="B106" s="14">
        <v>0</v>
      </c>
      <c r="C106" s="16">
        <f t="shared" si="15"/>
        <v>0</v>
      </c>
      <c r="D106" s="14">
        <v>0</v>
      </c>
      <c r="E106" s="16">
        <f t="shared" si="20"/>
        <v>0</v>
      </c>
      <c r="F106" s="19">
        <v>0</v>
      </c>
      <c r="G106" s="14">
        <v>0</v>
      </c>
      <c r="H106" s="16">
        <f t="shared" si="16"/>
        <v>0</v>
      </c>
      <c r="I106" s="14">
        <v>0</v>
      </c>
      <c r="J106" s="16">
        <f t="shared" si="17"/>
        <v>0</v>
      </c>
      <c r="K106" s="19">
        <v>0</v>
      </c>
      <c r="L106" s="14">
        <v>0</v>
      </c>
      <c r="M106" s="16">
        <f t="shared" si="18"/>
        <v>0</v>
      </c>
      <c r="N106" s="14">
        <v>0</v>
      </c>
      <c r="O106" s="16">
        <f t="shared" si="19"/>
        <v>0</v>
      </c>
      <c r="P106" s="19">
        <v>0</v>
      </c>
    </row>
    <row r="107" spans="1:16" ht="15">
      <c r="A107" s="15" t="s">
        <v>103</v>
      </c>
      <c r="B107" s="14">
        <v>0</v>
      </c>
      <c r="C107" s="16">
        <f t="shared" si="15"/>
        <v>0</v>
      </c>
      <c r="D107" s="14">
        <v>0</v>
      </c>
      <c r="E107" s="16">
        <f t="shared" si="20"/>
        <v>0</v>
      </c>
      <c r="F107" s="17">
        <v>0</v>
      </c>
      <c r="G107" s="14">
        <v>0</v>
      </c>
      <c r="H107" s="16">
        <f t="shared" si="16"/>
        <v>0</v>
      </c>
      <c r="I107" s="14">
        <v>0</v>
      </c>
      <c r="J107" s="16">
        <f t="shared" si="17"/>
        <v>0</v>
      </c>
      <c r="K107" s="17">
        <v>0</v>
      </c>
      <c r="L107" s="14">
        <v>0</v>
      </c>
      <c r="M107" s="16">
        <f t="shared" si="18"/>
        <v>0</v>
      </c>
      <c r="N107" s="14">
        <v>0</v>
      </c>
      <c r="O107" s="16">
        <f t="shared" si="19"/>
        <v>0</v>
      </c>
      <c r="P107" s="17">
        <v>0</v>
      </c>
    </row>
    <row r="108" spans="1:16" ht="15">
      <c r="A108" s="15" t="s">
        <v>42</v>
      </c>
      <c r="B108" s="14">
        <v>14</v>
      </c>
      <c r="C108" s="16">
        <f t="shared" si="15"/>
        <v>0.6005627272754571</v>
      </c>
      <c r="D108" s="14">
        <v>24</v>
      </c>
      <c r="E108" s="16">
        <f t="shared" si="20"/>
        <v>1.0298762818204952</v>
      </c>
      <c r="F108" s="17">
        <f>(C108*100/E108)-100</f>
        <v>-41.68593472083342</v>
      </c>
      <c r="G108" s="14">
        <v>11</v>
      </c>
      <c r="H108" s="16">
        <f t="shared" si="16"/>
        <v>2.8780215956275</v>
      </c>
      <c r="I108" s="14">
        <v>14</v>
      </c>
      <c r="J108" s="16">
        <f t="shared" si="17"/>
        <v>3.7240381341504936</v>
      </c>
      <c r="K108" s="17">
        <f>(H108*100/J108)-100</f>
        <v>-22.71771953044143</v>
      </c>
      <c r="L108" s="14">
        <v>11</v>
      </c>
      <c r="M108" s="16">
        <f t="shared" si="18"/>
        <v>3.3826378424920818</v>
      </c>
      <c r="N108" s="14">
        <v>13</v>
      </c>
      <c r="O108" s="16">
        <f t="shared" si="19"/>
        <v>4.103626027090245</v>
      </c>
      <c r="P108" s="17">
        <f>(M108*100/O108)-100</f>
        <v>-17.569539227954294</v>
      </c>
    </row>
    <row r="109" spans="1:16" ht="15">
      <c r="A109" s="15" t="s">
        <v>43</v>
      </c>
      <c r="B109" s="14">
        <v>0</v>
      </c>
      <c r="C109" s="16">
        <f t="shared" si="15"/>
        <v>0</v>
      </c>
      <c r="D109" s="14">
        <v>0</v>
      </c>
      <c r="E109" s="16">
        <f t="shared" si="20"/>
        <v>0</v>
      </c>
      <c r="F109" s="17">
        <v>0</v>
      </c>
      <c r="G109" s="14">
        <v>0</v>
      </c>
      <c r="H109" s="16">
        <f t="shared" si="16"/>
        <v>0</v>
      </c>
      <c r="I109" s="14">
        <v>0</v>
      </c>
      <c r="J109" s="16">
        <f t="shared" si="17"/>
        <v>0</v>
      </c>
      <c r="K109" s="17">
        <v>0</v>
      </c>
      <c r="L109" s="14">
        <v>0</v>
      </c>
      <c r="M109" s="16">
        <f t="shared" si="18"/>
        <v>0</v>
      </c>
      <c r="N109" s="14">
        <v>0</v>
      </c>
      <c r="O109" s="16">
        <f t="shared" si="19"/>
        <v>0</v>
      </c>
      <c r="P109" s="17">
        <v>0</v>
      </c>
    </row>
    <row r="110" spans="1:16" ht="15">
      <c r="A110" s="15" t="s">
        <v>44</v>
      </c>
      <c r="B110" s="14">
        <v>1119</v>
      </c>
      <c r="C110" s="16">
        <f t="shared" si="15"/>
        <v>48.00212084437403</v>
      </c>
      <c r="D110" s="14">
        <v>1102</v>
      </c>
      <c r="E110" s="16">
        <f t="shared" si="20"/>
        <v>47.288485940257736</v>
      </c>
      <c r="F110" s="17">
        <f>(C110*100/E110)-100</f>
        <v>1.509109225907281</v>
      </c>
      <c r="G110" s="14">
        <v>1100</v>
      </c>
      <c r="H110" s="16">
        <f t="shared" si="16"/>
        <v>287.80215956275003</v>
      </c>
      <c r="I110" s="14">
        <v>1086</v>
      </c>
      <c r="J110" s="16">
        <f t="shared" si="17"/>
        <v>288.87895812053114</v>
      </c>
      <c r="K110" s="17">
        <f>(H110*100/J110)-100</f>
        <v>-0.37275077589134753</v>
      </c>
      <c r="L110" s="14">
        <v>1073</v>
      </c>
      <c r="M110" s="16">
        <f t="shared" si="18"/>
        <v>329.9609459085458</v>
      </c>
      <c r="N110" s="14">
        <v>1061</v>
      </c>
      <c r="O110" s="16">
        <f t="shared" si="19"/>
        <v>334.91901651867306</v>
      </c>
      <c r="P110" s="17">
        <f>(M110*100/O110)-100</f>
        <v>-1.4803789470254998</v>
      </c>
    </row>
    <row r="111" spans="1:16" ht="15">
      <c r="A111" s="15" t="s">
        <v>45</v>
      </c>
      <c r="B111" s="14">
        <v>0</v>
      </c>
      <c r="C111" s="16">
        <f t="shared" si="15"/>
        <v>0</v>
      </c>
      <c r="D111" s="14">
        <v>0</v>
      </c>
      <c r="E111" s="16">
        <f t="shared" si="20"/>
        <v>0</v>
      </c>
      <c r="F111" s="17">
        <v>0</v>
      </c>
      <c r="G111" s="14">
        <v>0</v>
      </c>
      <c r="H111" s="16">
        <f t="shared" si="16"/>
        <v>0</v>
      </c>
      <c r="I111" s="14">
        <v>0</v>
      </c>
      <c r="J111" s="16">
        <f t="shared" si="17"/>
        <v>0</v>
      </c>
      <c r="K111" s="17">
        <v>0</v>
      </c>
      <c r="L111" s="14">
        <v>0</v>
      </c>
      <c r="M111" s="16">
        <f t="shared" si="18"/>
        <v>0</v>
      </c>
      <c r="N111" s="14">
        <v>0</v>
      </c>
      <c r="O111" s="16">
        <f t="shared" si="19"/>
        <v>0</v>
      </c>
      <c r="P111" s="17">
        <v>0</v>
      </c>
    </row>
    <row r="112" spans="1:16" ht="15">
      <c r="A112" s="15" t="s">
        <v>46</v>
      </c>
      <c r="B112" s="14">
        <v>4</v>
      </c>
      <c r="C112" s="16">
        <f t="shared" si="15"/>
        <v>0.1715893506501306</v>
      </c>
      <c r="D112" s="14">
        <v>5</v>
      </c>
      <c r="E112" s="16">
        <f t="shared" si="20"/>
        <v>0.21455755871260315</v>
      </c>
      <c r="F112" s="17">
        <f>(C112*100/E112)-100</f>
        <v>-20.026424760000126</v>
      </c>
      <c r="G112" s="14">
        <v>1</v>
      </c>
      <c r="H112" s="16">
        <f t="shared" si="16"/>
        <v>0.2616383268752273</v>
      </c>
      <c r="I112" s="14">
        <v>2</v>
      </c>
      <c r="J112" s="16">
        <f t="shared" si="17"/>
        <v>0.5320054477357848</v>
      </c>
      <c r="K112" s="17">
        <f>(H112*100/J112)-100</f>
        <v>-50.820366973917274</v>
      </c>
      <c r="L112" s="14">
        <v>0</v>
      </c>
      <c r="M112" s="16">
        <f t="shared" si="18"/>
        <v>0</v>
      </c>
      <c r="N112" s="14">
        <v>2</v>
      </c>
      <c r="O112" s="16">
        <f t="shared" si="19"/>
        <v>0.6313270810908069</v>
      </c>
      <c r="P112" s="17">
        <f>(M112*100/O112)-100</f>
        <v>-100</v>
      </c>
    </row>
    <row r="113" spans="1:17" ht="15">
      <c r="A113" s="15" t="s">
        <v>47</v>
      </c>
      <c r="B113" s="14">
        <v>0</v>
      </c>
      <c r="C113" s="16">
        <f t="shared" si="15"/>
        <v>0</v>
      </c>
      <c r="D113" s="14">
        <v>0</v>
      </c>
      <c r="E113" s="16">
        <f t="shared" si="20"/>
        <v>0</v>
      </c>
      <c r="F113" s="17">
        <v>0</v>
      </c>
      <c r="G113" s="14">
        <v>0</v>
      </c>
      <c r="H113" s="16">
        <f t="shared" si="16"/>
        <v>0</v>
      </c>
      <c r="I113" s="14">
        <v>0</v>
      </c>
      <c r="J113" s="16">
        <f t="shared" si="17"/>
        <v>0</v>
      </c>
      <c r="K113" s="17">
        <v>0</v>
      </c>
      <c r="L113" s="14">
        <v>0</v>
      </c>
      <c r="M113" s="16">
        <f t="shared" si="18"/>
        <v>0</v>
      </c>
      <c r="N113" s="14">
        <v>0</v>
      </c>
      <c r="O113" s="16">
        <f t="shared" si="19"/>
        <v>0</v>
      </c>
      <c r="P113" s="19">
        <v>0</v>
      </c>
      <c r="Q113" s="20"/>
    </row>
    <row r="114" spans="1:17" ht="15">
      <c r="A114" s="15" t="s">
        <v>48</v>
      </c>
      <c r="B114" s="14">
        <v>0</v>
      </c>
      <c r="C114" s="16">
        <f t="shared" si="15"/>
        <v>0</v>
      </c>
      <c r="D114" s="14">
        <v>0</v>
      </c>
      <c r="E114" s="16">
        <f t="shared" si="20"/>
        <v>0</v>
      </c>
      <c r="F114" s="17">
        <v>0</v>
      </c>
      <c r="G114" s="14">
        <v>0</v>
      </c>
      <c r="H114" s="16">
        <f t="shared" si="16"/>
        <v>0</v>
      </c>
      <c r="I114" s="14">
        <v>0</v>
      </c>
      <c r="J114" s="16">
        <f t="shared" si="17"/>
        <v>0</v>
      </c>
      <c r="K114" s="17">
        <v>0</v>
      </c>
      <c r="L114" s="14">
        <v>0</v>
      </c>
      <c r="M114" s="16">
        <f t="shared" si="18"/>
        <v>0</v>
      </c>
      <c r="N114" s="14">
        <v>0</v>
      </c>
      <c r="O114" s="16">
        <f t="shared" si="19"/>
        <v>0</v>
      </c>
      <c r="P114" s="17">
        <v>0</v>
      </c>
      <c r="Q114" s="20"/>
    </row>
    <row r="115" spans="1:16" ht="15">
      <c r="A115" s="15" t="s">
        <v>49</v>
      </c>
      <c r="B115" s="14">
        <v>0</v>
      </c>
      <c r="C115" s="16">
        <f t="shared" si="15"/>
        <v>0</v>
      </c>
      <c r="D115" s="14">
        <v>1</v>
      </c>
      <c r="E115" s="16">
        <f t="shared" si="20"/>
        <v>0.04291151174252063</v>
      </c>
      <c r="F115" s="17">
        <f>(C115*100/E115)-100</f>
        <v>-100</v>
      </c>
      <c r="G115" s="14">
        <v>0</v>
      </c>
      <c r="H115" s="16">
        <f t="shared" si="16"/>
        <v>0</v>
      </c>
      <c r="I115" s="14">
        <v>1</v>
      </c>
      <c r="J115" s="16">
        <f t="shared" si="17"/>
        <v>0.2660027238678924</v>
      </c>
      <c r="K115" s="17">
        <v>-100</v>
      </c>
      <c r="L115" s="14">
        <v>0</v>
      </c>
      <c r="M115" s="16">
        <f t="shared" si="18"/>
        <v>0</v>
      </c>
      <c r="N115" s="14">
        <v>1</v>
      </c>
      <c r="O115" s="16">
        <f t="shared" si="19"/>
        <v>0.31566354054540346</v>
      </c>
      <c r="P115" s="17">
        <f>(M115*100/O115)-100</f>
        <v>-100</v>
      </c>
    </row>
    <row r="116" spans="1:16" ht="15">
      <c r="A116" s="15" t="s">
        <v>115</v>
      </c>
      <c r="B116" s="14">
        <v>0</v>
      </c>
      <c r="C116" s="16">
        <f t="shared" si="15"/>
        <v>0</v>
      </c>
      <c r="D116" s="14">
        <v>6</v>
      </c>
      <c r="E116" s="16">
        <f t="shared" si="20"/>
        <v>0.2574690704551238</v>
      </c>
      <c r="F116" s="17">
        <f>(C116*100/E116)-100</f>
        <v>-100</v>
      </c>
      <c r="G116" s="14">
        <v>0</v>
      </c>
      <c r="H116" s="16">
        <f t="shared" si="16"/>
        <v>0</v>
      </c>
      <c r="I116" s="14">
        <v>1</v>
      </c>
      <c r="J116" s="16">
        <f t="shared" si="17"/>
        <v>0.2660027238678924</v>
      </c>
      <c r="K116" s="19">
        <v>-100</v>
      </c>
      <c r="L116" s="14">
        <v>0</v>
      </c>
      <c r="M116" s="16">
        <f t="shared" si="18"/>
        <v>0</v>
      </c>
      <c r="N116" s="14">
        <v>0</v>
      </c>
      <c r="O116" s="16">
        <f t="shared" si="19"/>
        <v>0</v>
      </c>
      <c r="P116" s="19">
        <v>0</v>
      </c>
    </row>
    <row r="117" spans="1:16" ht="15">
      <c r="A117" s="15" t="s">
        <v>50</v>
      </c>
      <c r="B117" s="14">
        <v>0</v>
      </c>
      <c r="C117" s="16">
        <f t="shared" si="15"/>
        <v>0</v>
      </c>
      <c r="D117" s="14">
        <v>5</v>
      </c>
      <c r="E117" s="16">
        <f t="shared" si="20"/>
        <v>0.21455755871260315</v>
      </c>
      <c r="F117" s="17">
        <v>-100</v>
      </c>
      <c r="G117" s="14">
        <v>0</v>
      </c>
      <c r="H117" s="16">
        <f t="shared" si="16"/>
        <v>0</v>
      </c>
      <c r="I117" s="14">
        <v>1</v>
      </c>
      <c r="J117" s="16">
        <f t="shared" si="17"/>
        <v>0.2660027238678924</v>
      </c>
      <c r="K117" s="19">
        <v>-100</v>
      </c>
      <c r="L117" s="14">
        <v>0</v>
      </c>
      <c r="M117" s="16">
        <f t="shared" si="18"/>
        <v>0</v>
      </c>
      <c r="N117" s="14">
        <v>0</v>
      </c>
      <c r="O117" s="16">
        <f t="shared" si="19"/>
        <v>0</v>
      </c>
      <c r="P117" s="19">
        <v>0</v>
      </c>
    </row>
    <row r="118" spans="1:16" ht="15">
      <c r="A118" s="15" t="s">
        <v>51</v>
      </c>
      <c r="B118" s="14">
        <v>5</v>
      </c>
      <c r="C118" s="16">
        <f t="shared" si="15"/>
        <v>0.21448668831266324</v>
      </c>
      <c r="D118" s="14">
        <v>7</v>
      </c>
      <c r="E118" s="16">
        <f t="shared" si="20"/>
        <v>0.3003805821976444</v>
      </c>
      <c r="F118" s="17">
        <f>(C118*100/E118)-100</f>
        <v>-28.595022107142967</v>
      </c>
      <c r="G118" s="14">
        <v>0</v>
      </c>
      <c r="H118" s="16">
        <f t="shared" si="16"/>
        <v>0</v>
      </c>
      <c r="I118" s="14">
        <v>0</v>
      </c>
      <c r="J118" s="16">
        <f t="shared" si="17"/>
        <v>0</v>
      </c>
      <c r="K118" s="17">
        <v>0</v>
      </c>
      <c r="L118" s="14">
        <v>0</v>
      </c>
      <c r="M118" s="16">
        <f t="shared" si="18"/>
        <v>0</v>
      </c>
      <c r="N118" s="14">
        <v>0</v>
      </c>
      <c r="O118" s="16">
        <f t="shared" si="19"/>
        <v>0</v>
      </c>
      <c r="P118" s="17">
        <v>0</v>
      </c>
    </row>
    <row r="119" spans="1:16" ht="15">
      <c r="A119" s="15" t="s">
        <v>52</v>
      </c>
      <c r="B119" s="14">
        <v>2</v>
      </c>
      <c r="C119" s="16">
        <f t="shared" si="15"/>
        <v>0.0857946753250653</v>
      </c>
      <c r="D119" s="14">
        <v>2</v>
      </c>
      <c r="E119" s="16">
        <f t="shared" si="20"/>
        <v>0.08582302348504126</v>
      </c>
      <c r="F119" s="17">
        <v>0</v>
      </c>
      <c r="G119" s="14">
        <v>0</v>
      </c>
      <c r="H119" s="16">
        <f t="shared" si="16"/>
        <v>0</v>
      </c>
      <c r="I119" s="14">
        <v>0</v>
      </c>
      <c r="J119" s="16">
        <f t="shared" si="17"/>
        <v>0</v>
      </c>
      <c r="K119" s="17">
        <v>0</v>
      </c>
      <c r="L119" s="14">
        <v>0</v>
      </c>
      <c r="M119" s="16">
        <f t="shared" si="18"/>
        <v>0</v>
      </c>
      <c r="N119" s="14">
        <v>0</v>
      </c>
      <c r="O119" s="16">
        <f t="shared" si="19"/>
        <v>0</v>
      </c>
      <c r="P119" s="19">
        <v>0</v>
      </c>
    </row>
    <row r="120" spans="1:16" ht="15">
      <c r="A120" s="15" t="s">
        <v>53</v>
      </c>
      <c r="B120" s="14">
        <v>0</v>
      </c>
      <c r="C120" s="16">
        <f t="shared" si="15"/>
        <v>0</v>
      </c>
      <c r="D120" s="14">
        <v>0</v>
      </c>
      <c r="E120" s="16">
        <f t="shared" si="20"/>
        <v>0</v>
      </c>
      <c r="F120" s="17">
        <v>0</v>
      </c>
      <c r="G120" s="14">
        <v>0</v>
      </c>
      <c r="H120" s="16">
        <f t="shared" si="16"/>
        <v>0</v>
      </c>
      <c r="I120" s="14">
        <v>0</v>
      </c>
      <c r="J120" s="16">
        <f t="shared" si="17"/>
        <v>0</v>
      </c>
      <c r="K120" s="19">
        <v>0</v>
      </c>
      <c r="L120" s="14">
        <v>0</v>
      </c>
      <c r="M120" s="16">
        <f t="shared" si="18"/>
        <v>0</v>
      </c>
      <c r="N120" s="14">
        <v>0</v>
      </c>
      <c r="O120" s="16">
        <f t="shared" si="19"/>
        <v>0</v>
      </c>
      <c r="P120" s="19">
        <v>0</v>
      </c>
    </row>
    <row r="121" spans="1:16" ht="15">
      <c r="A121" s="15" t="s">
        <v>104</v>
      </c>
      <c r="B121" s="21">
        <v>0</v>
      </c>
      <c r="C121" s="16">
        <f t="shared" si="15"/>
        <v>0</v>
      </c>
      <c r="D121" s="21">
        <v>1</v>
      </c>
      <c r="E121" s="16">
        <f t="shared" si="20"/>
        <v>0.04291151174252063</v>
      </c>
      <c r="F121" s="17">
        <v>-100</v>
      </c>
      <c r="G121" s="21">
        <v>0</v>
      </c>
      <c r="H121" s="16">
        <f t="shared" si="16"/>
        <v>0</v>
      </c>
      <c r="I121" s="21">
        <v>0</v>
      </c>
      <c r="J121" s="16">
        <f t="shared" si="17"/>
        <v>0</v>
      </c>
      <c r="K121" s="19">
        <v>0</v>
      </c>
      <c r="L121" s="21">
        <v>0</v>
      </c>
      <c r="M121" s="16">
        <f t="shared" si="18"/>
        <v>0</v>
      </c>
      <c r="N121" s="21">
        <v>0</v>
      </c>
      <c r="O121" s="16">
        <f t="shared" si="19"/>
        <v>0</v>
      </c>
      <c r="P121" s="22">
        <v>0</v>
      </c>
    </row>
    <row r="122" spans="3:13" ht="15">
      <c r="C122" s="13"/>
      <c r="H122" s="13"/>
      <c r="J122" s="13"/>
      <c r="M122" s="13"/>
    </row>
    <row r="123" spans="10:13" ht="15">
      <c r="J123" s="13"/>
      <c r="M123" s="13"/>
    </row>
  </sheetData>
  <sheetProtection/>
  <mergeCells count="14">
    <mergeCell ref="B2:E2"/>
    <mergeCell ref="A2:A4"/>
    <mergeCell ref="K2:K4"/>
    <mergeCell ref="L2:O2"/>
    <mergeCell ref="P2:P4"/>
    <mergeCell ref="L3:M3"/>
    <mergeCell ref="N3:O3"/>
    <mergeCell ref="A1:H1"/>
    <mergeCell ref="G2:J2"/>
    <mergeCell ref="G3:H3"/>
    <mergeCell ref="I3:J3"/>
    <mergeCell ref="F2:F4"/>
    <mergeCell ref="B3:C3"/>
    <mergeCell ref="D3:E3"/>
  </mergeCells>
  <printOptions/>
  <pageMargins left="0" right="0" top="0" bottom="0" header="0" footer="0"/>
  <pageSetup horizontalDpi="600" verticalDpi="600" orientation="landscape" paperSize="9" scale="77" r:id="rId1"/>
  <rowBreaks count="2" manualBreakCount="2">
    <brk id="38" max="15" man="1"/>
    <brk id="7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epid406_3</cp:lastModifiedBy>
  <cp:lastPrinted>2016-08-08T10:44:03Z</cp:lastPrinted>
  <dcterms:created xsi:type="dcterms:W3CDTF">2010-12-01T10:49:57Z</dcterms:created>
  <dcterms:modified xsi:type="dcterms:W3CDTF">2016-09-16T07:48:32Z</dcterms:modified>
  <cp:category/>
  <cp:version/>
  <cp:contentType/>
  <cp:contentStatus/>
</cp:coreProperties>
</file>