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<sst xmlns="http://schemas.openxmlformats.org/spreadsheetml/2006/main" count="130" uniqueCount="123">
  <si>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</si>
  <si>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</si>
  <si>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</si>
  <si>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</si>
  <si>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</si>
  <si>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</si>
  <si>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</si>
  <si>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</si>
  <si>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</si>
  <si>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</si>
  <si>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</si>
  <si>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</si>
  <si>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</si>
  <si>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</si>
  <si>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</si>
  <si>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</si>
  <si>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</si>
  <si>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</si>
  <si>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</si>
  <si>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</si>
  <si>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</si>
  <si>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</si>
  <si>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</si>
  <si>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</si>
  <si>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</si>
  <si>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</si>
  <si>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</si>
  <si>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</si>
  <si>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</si>
  <si>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</si>
  <si>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</si>
  <si>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</si>
  <si>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</si>
  <si>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</si>
  <si>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</si>
  <si>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</si>
  <si>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</si>
  <si>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</si>
  <si>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</si>
  <si>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</si>
  <si>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</si>
  <si>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</si>
  <si>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</si>
  <si>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</si>
  <si>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</si>
  <si>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</si>
  <si>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</si>
  <si>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</si>
  <si>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</si>
  <si>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</si>
  <si>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</si>
  <si>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</si>
  <si>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</si>
  <si>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</si>
  <si>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</si>
  <si>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</si>
  <si>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</si>
  <si>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</si>
  <si>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</si>
  <si>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</si>
  <si>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</si>
  <si>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</si>
  <si>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</si>
  <si>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</si>
  <si>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</si>
  <si>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</si>
  <si>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</si>
  <si>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</si>
  <si>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</si>
  <si>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</si>
  <si>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</si>
  <si>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</si>
  <si>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</si>
  <si>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</si>
  <si>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</si>
  <si>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</si>
  <si>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</si>
  <si>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</si>
  <si>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</si>
  <si>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</si>
  <si>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</si>
  <si>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</si>
  <si>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</si>
  <si>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</si>
  <si>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</si>
  <si>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</si>
  <si>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</si>
  <si>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</si>
  <si>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</si>
  <si>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</si>
  <si>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</si>
  <si>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</si>
  <si>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</si>
  <si>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</si>
  <si>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</si>
  <si>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</si>
  <si>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</si>
  <si>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</si>
  <si>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</si>
  <si>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</si>
  <si>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</si>
  <si>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</si>
  <si>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</si>
  <si>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</si>
  <si>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</si>
  <si>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</si>
  <si>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</si>
  <si>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</si>
  <si>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</si>
  <si>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</si>
  <si>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</si>
  <si>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</si>
  <si>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</si>
  <si>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</si>
  <si>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</si>
  <si>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</si>
  <si>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Укусы клещами</t>
  </si>
  <si>
    <t>Дирофиляриоз</t>
  </si>
  <si>
    <t>1 -8   2013</t>
  </si>
  <si>
    <t>1-8    2012</t>
  </si>
  <si>
    <t>1 -8    2013</t>
  </si>
  <si>
    <t>1 -8    2012</t>
  </si>
  <si>
    <t>Инфекционная и паразитарная заболеваемость в Воронежской области за  январь - август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</si>
</sst>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12" sqref="M111:M112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34" t="s">
        <v>122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3"/>
      <c r="B2" s="33" t="s">
        <v>1</v>
      </c>
      <c r="C2" s="33"/>
      <c r="D2" s="33"/>
      <c r="E2" s="33"/>
      <c r="F2" s="29" t="s">
        <v>55</v>
      </c>
      <c r="G2" s="33" t="s">
        <v>2</v>
      </c>
      <c r="H2" s="33"/>
      <c r="I2" s="33"/>
      <c r="J2" s="33"/>
      <c r="K2" s="29" t="s">
        <v>55</v>
      </c>
    </row>
    <row r="3" spans="1:11" ht="15">
      <c r="A3" s="33"/>
      <c r="B3" s="32" t="s">
        <v>118</v>
      </c>
      <c r="C3" s="33"/>
      <c r="D3" s="32" t="s">
        <v>119</v>
      </c>
      <c r="E3" s="33"/>
      <c r="F3" s="30"/>
      <c r="G3" s="32" t="s">
        <v>120</v>
      </c>
      <c r="H3" s="33"/>
      <c r="I3" s="32" t="s">
        <v>121</v>
      </c>
      <c r="J3" s="33"/>
      <c r="K3" s="30"/>
    </row>
    <row r="4" spans="1:11" ht="15">
      <c r="A4" s="33"/>
      <c r="B4" s="13" t="s">
        <v>53</v>
      </c>
      <c r="C4" s="13" t="s">
        <v>54</v>
      </c>
      <c r="D4" s="13" t="s">
        <v>53</v>
      </c>
      <c r="E4" s="13" t="s">
        <v>54</v>
      </c>
      <c r="F4" s="31"/>
      <c r="G4" s="13" t="s">
        <v>53</v>
      </c>
      <c r="H4" s="13" t="s">
        <v>54</v>
      </c>
      <c r="I4" s="13" t="s">
        <v>53</v>
      </c>
      <c r="J4" s="13" t="s">
        <v>54</v>
      </c>
      <c r="K4" s="31"/>
    </row>
    <row r="5" spans="1:11" ht="15">
      <c r="A5" s="14" t="s">
        <v>0</v>
      </c>
      <c r="B5" s="13">
        <v>235059</v>
      </c>
      <c r="C5" s="27">
        <f>B5*100000/2331506</f>
        <v>10081.852673765368</v>
      </c>
      <c r="D5" s="13">
        <v>185477</v>
      </c>
      <c r="E5" s="18">
        <f>D5*100000/2334809</f>
        <v>7943.990279290511</v>
      </c>
      <c r="F5" s="16">
        <f>C5/E5</f>
        <v>1.2691169449247857</v>
      </c>
      <c r="G5" s="13">
        <v>141308</v>
      </c>
      <c r="H5" s="18">
        <f>G5*100000/303260</f>
        <v>46596.319989448</v>
      </c>
      <c r="I5" s="13">
        <v>112653</v>
      </c>
      <c r="J5" s="18">
        <f>I5*100000/299065</f>
        <v>37668.39984618728</v>
      </c>
      <c r="K5" s="16">
        <f>H5/J5</f>
        <v>1.237013522733018</v>
      </c>
    </row>
    <row r="6" spans="1:11" ht="22.5">
      <c r="A6" s="25" t="s">
        <v>57</v>
      </c>
      <c r="B6" s="13">
        <v>5040</v>
      </c>
      <c r="C6" s="27">
        <f aca="true" t="shared" si="0" ref="C6:C67">B6*100000/2331506</f>
        <v>216.16929143652214</v>
      </c>
      <c r="D6" s="13">
        <v>5264</v>
      </c>
      <c r="E6" s="18">
        <f aca="true" t="shared" si="1" ref="E6:E67">D6*100000/2334809</f>
        <v>225.45741428956288</v>
      </c>
      <c r="F6" s="16">
        <f>-E6/C6</f>
        <v>-1.0429668931757967</v>
      </c>
      <c r="G6" s="13">
        <v>3561</v>
      </c>
      <c r="H6" s="18">
        <f aca="true" t="shared" si="2" ref="H6:H67">G6*100000/303260</f>
        <v>1174.239926135989</v>
      </c>
      <c r="I6" s="13">
        <v>3760</v>
      </c>
      <c r="J6" s="18">
        <f aca="true" t="shared" si="3" ref="J6:J67">I6*100000/299065</f>
        <v>1257.2517680102987</v>
      </c>
      <c r="K6" s="16">
        <f>-J6/H6</f>
        <v>-1.0706941060567345</v>
      </c>
    </row>
    <row r="7" spans="1:11" ht="15">
      <c r="A7" s="14" t="s">
        <v>3</v>
      </c>
      <c r="B7" s="13">
        <v>494</v>
      </c>
      <c r="C7" s="27">
        <f t="shared" si="0"/>
        <v>21.1880218193734</v>
      </c>
      <c r="D7" s="13">
        <v>449</v>
      </c>
      <c r="E7" s="18">
        <f t="shared" si="1"/>
        <v>19.230695101826317</v>
      </c>
      <c r="F7" s="16">
        <f>C7/E7</f>
        <v>1.1017813816496522</v>
      </c>
      <c r="G7" s="13">
        <v>154</v>
      </c>
      <c r="H7" s="18">
        <f t="shared" si="2"/>
        <v>50.78150761722614</v>
      </c>
      <c r="I7" s="13">
        <v>192</v>
      </c>
      <c r="J7" s="18">
        <f t="shared" si="3"/>
        <v>64.20009028137696</v>
      </c>
      <c r="K7" s="16">
        <f>-J7/H7</f>
        <v>-1.2642415180993751</v>
      </c>
    </row>
    <row r="8" spans="1:11" ht="15">
      <c r="A8" s="14" t="s">
        <v>4</v>
      </c>
      <c r="B8" s="13">
        <v>56</v>
      </c>
      <c r="C8" s="27">
        <f t="shared" si="0"/>
        <v>2.401881015961357</v>
      </c>
      <c r="D8" s="13">
        <v>37</v>
      </c>
      <c r="E8" s="18">
        <f t="shared" si="1"/>
        <v>1.584712068524663</v>
      </c>
      <c r="F8" s="16">
        <f>C8/E8</f>
        <v>1.5156576791880325</v>
      </c>
      <c r="G8" s="13">
        <v>23</v>
      </c>
      <c r="H8" s="18">
        <f t="shared" si="2"/>
        <v>7.58425113763767</v>
      </c>
      <c r="I8" s="13">
        <v>20</v>
      </c>
      <c r="J8" s="18">
        <f t="shared" si="3"/>
        <v>6.6875094043100995</v>
      </c>
      <c r="K8" s="16">
        <f>H8/J8</f>
        <v>1.134092033238805</v>
      </c>
    </row>
    <row r="9" spans="1:11" ht="15">
      <c r="A9" s="14" t="s">
        <v>5</v>
      </c>
      <c r="B9" s="13">
        <v>45</v>
      </c>
      <c r="C9" s="27">
        <f t="shared" si="0"/>
        <v>1.930082959254662</v>
      </c>
      <c r="D9" s="13">
        <v>23</v>
      </c>
      <c r="E9" s="18">
        <f t="shared" si="1"/>
        <v>0.9850912858396554</v>
      </c>
      <c r="F9" s="16">
        <f>C9/E9</f>
        <v>1.9592935060932253</v>
      </c>
      <c r="G9" s="13">
        <v>19</v>
      </c>
      <c r="H9" s="18">
        <f t="shared" si="2"/>
        <v>6.265250939787641</v>
      </c>
      <c r="I9" s="13">
        <v>17</v>
      </c>
      <c r="J9" s="18">
        <f t="shared" si="3"/>
        <v>5.684382993663585</v>
      </c>
      <c r="K9" s="16">
        <f>H9/J9</f>
        <v>1.102186630769171</v>
      </c>
    </row>
    <row r="10" spans="1:11" ht="15">
      <c r="A10" s="14" t="s">
        <v>6</v>
      </c>
      <c r="B10" s="13">
        <v>355</v>
      </c>
      <c r="C10" s="27">
        <f t="shared" si="0"/>
        <v>15.226210011897889</v>
      </c>
      <c r="D10" s="13">
        <v>314</v>
      </c>
      <c r="E10" s="18">
        <f t="shared" si="1"/>
        <v>13.4486375545066</v>
      </c>
      <c r="F10" s="16">
        <f>C10/E10</f>
        <v>1.1321749099257739</v>
      </c>
      <c r="G10" s="13">
        <v>92</v>
      </c>
      <c r="H10" s="18">
        <f t="shared" si="2"/>
        <v>30.33700455055068</v>
      </c>
      <c r="I10" s="13">
        <v>94</v>
      </c>
      <c r="J10" s="18">
        <f t="shared" si="3"/>
        <v>31.43129420025747</v>
      </c>
      <c r="K10" s="16">
        <f aca="true" t="shared" si="4" ref="K10:K15">-J10/H10</f>
        <v>-1.0360711173010957</v>
      </c>
    </row>
    <row r="11" spans="1:11" ht="15">
      <c r="A11" s="14" t="s">
        <v>58</v>
      </c>
      <c r="B11" s="13">
        <v>38</v>
      </c>
      <c r="C11" s="27">
        <f t="shared" si="0"/>
        <v>1.6298478322594923</v>
      </c>
      <c r="D11" s="13">
        <v>72</v>
      </c>
      <c r="E11" s="18">
        <f t="shared" si="1"/>
        <v>3.083764025237182</v>
      </c>
      <c r="F11" s="16">
        <f>-E11/C11</f>
        <v>-1.892056401953853</v>
      </c>
      <c r="G11" s="13">
        <v>20</v>
      </c>
      <c r="H11" s="18">
        <f t="shared" si="2"/>
        <v>6.595000989250148</v>
      </c>
      <c r="I11" s="13">
        <v>61</v>
      </c>
      <c r="J11" s="18">
        <f t="shared" si="3"/>
        <v>20.396903683145805</v>
      </c>
      <c r="K11" s="16">
        <f t="shared" si="4"/>
        <v>-3.0927825054753986</v>
      </c>
    </row>
    <row r="12" spans="1:11" ht="15">
      <c r="A12" s="14" t="s">
        <v>7</v>
      </c>
      <c r="B12" s="13">
        <v>38</v>
      </c>
      <c r="C12" s="27">
        <f t="shared" si="0"/>
        <v>1.6298478322594923</v>
      </c>
      <c r="D12" s="13">
        <v>125</v>
      </c>
      <c r="E12" s="18">
        <f t="shared" si="1"/>
        <v>5.353756988258997</v>
      </c>
      <c r="F12" s="16">
        <f>-E12/C12</f>
        <v>-3.2848201422809953</v>
      </c>
      <c r="G12" s="13">
        <v>24</v>
      </c>
      <c r="H12" s="18">
        <f t="shared" si="2"/>
        <v>7.914001187100178</v>
      </c>
      <c r="I12" s="13">
        <v>71</v>
      </c>
      <c r="J12" s="18">
        <f t="shared" si="3"/>
        <v>23.740658385300854</v>
      </c>
      <c r="K12" s="16">
        <f t="shared" si="4"/>
        <v>-2.9998300258026407</v>
      </c>
    </row>
    <row r="13" spans="1:11" ht="33.75">
      <c r="A13" s="20" t="s">
        <v>59</v>
      </c>
      <c r="B13" s="13">
        <v>22</v>
      </c>
      <c r="C13" s="27">
        <f t="shared" si="0"/>
        <v>0.9435961134133903</v>
      </c>
      <c r="D13" s="13">
        <v>71</v>
      </c>
      <c r="E13" s="18">
        <f t="shared" si="1"/>
        <v>3.0409339693311104</v>
      </c>
      <c r="F13" s="16">
        <f>-E13/C13</f>
        <v>-3.2227071795905906</v>
      </c>
      <c r="G13" s="13">
        <v>13</v>
      </c>
      <c r="H13" s="18">
        <f t="shared" si="2"/>
        <v>4.286750643012597</v>
      </c>
      <c r="I13" s="13">
        <v>22</v>
      </c>
      <c r="J13" s="18">
        <f t="shared" si="3"/>
        <v>7.35626034474111</v>
      </c>
      <c r="K13" s="16">
        <f t="shared" si="4"/>
        <v>-1.7160457785739915</v>
      </c>
    </row>
    <row r="14" spans="1:11" ht="15">
      <c r="A14" s="14" t="s">
        <v>8</v>
      </c>
      <c r="B14" s="13">
        <v>19</v>
      </c>
      <c r="C14" s="27">
        <f t="shared" si="0"/>
        <v>0.8149239161297461</v>
      </c>
      <c r="D14" s="13">
        <v>11</v>
      </c>
      <c r="E14" s="18">
        <f t="shared" si="1"/>
        <v>0.4711306149667917</v>
      </c>
      <c r="F14" s="16">
        <f>C14/E14</f>
        <v>1.7297197215408877</v>
      </c>
      <c r="G14" s="13">
        <v>12</v>
      </c>
      <c r="H14" s="18">
        <f t="shared" si="2"/>
        <v>3.957000593550089</v>
      </c>
      <c r="I14" s="13">
        <v>7</v>
      </c>
      <c r="J14" s="18">
        <f t="shared" si="3"/>
        <v>2.340628291508535</v>
      </c>
      <c r="K14" s="16">
        <f>H14/J14</f>
        <v>1.6905719750143677</v>
      </c>
    </row>
    <row r="15" spans="1:11" ht="15">
      <c r="A15" s="14" t="s">
        <v>106</v>
      </c>
      <c r="B15" s="13">
        <v>3</v>
      </c>
      <c r="C15" s="27">
        <f t="shared" si="0"/>
        <v>0.12867219728364412</v>
      </c>
      <c r="D15" s="13">
        <v>60</v>
      </c>
      <c r="E15" s="18">
        <f t="shared" si="1"/>
        <v>2.5698033543643186</v>
      </c>
      <c r="F15" s="16">
        <f>-E15/C15</f>
        <v>-19.97170646506845</v>
      </c>
      <c r="G15" s="13">
        <v>1</v>
      </c>
      <c r="H15" s="18">
        <f t="shared" si="2"/>
        <v>0.3297500494625074</v>
      </c>
      <c r="I15" s="13">
        <v>15</v>
      </c>
      <c r="J15" s="18">
        <f t="shared" si="3"/>
        <v>5.015632053232575</v>
      </c>
      <c r="K15" s="16">
        <f t="shared" si="4"/>
        <v>-15.210405764633107</v>
      </c>
    </row>
    <row r="16" spans="1:11" ht="15">
      <c r="A16" s="14" t="s">
        <v>62</v>
      </c>
      <c r="B16" s="13">
        <v>0</v>
      </c>
      <c r="C16" s="27">
        <f t="shared" si="0"/>
        <v>0</v>
      </c>
      <c r="D16" s="13">
        <v>0</v>
      </c>
      <c r="E16" s="18">
        <f t="shared" si="1"/>
        <v>0</v>
      </c>
      <c r="F16" s="17">
        <v>0</v>
      </c>
      <c r="G16" s="13">
        <v>0</v>
      </c>
      <c r="H16" s="18">
        <f t="shared" si="2"/>
        <v>0</v>
      </c>
      <c r="I16" s="13">
        <v>0</v>
      </c>
      <c r="J16" s="18">
        <f t="shared" si="3"/>
        <v>0</v>
      </c>
      <c r="K16" s="17">
        <v>0</v>
      </c>
    </row>
    <row r="17" spans="1:11" ht="15">
      <c r="A17" s="14" t="s">
        <v>60</v>
      </c>
      <c r="B17" s="13">
        <v>16</v>
      </c>
      <c r="C17" s="27">
        <f t="shared" si="0"/>
        <v>0.686251718846102</v>
      </c>
      <c r="D17" s="13">
        <v>54</v>
      </c>
      <c r="E17" s="18">
        <f t="shared" si="1"/>
        <v>2.3128230189278867</v>
      </c>
      <c r="F17" s="16">
        <f>-E17/C17</f>
        <v>-3.370225465980301</v>
      </c>
      <c r="G17" s="13">
        <v>11</v>
      </c>
      <c r="H17" s="18">
        <f t="shared" si="2"/>
        <v>3.6272505440875817</v>
      </c>
      <c r="I17" s="13">
        <v>49</v>
      </c>
      <c r="J17" s="18">
        <f t="shared" si="3"/>
        <v>16.384398040559745</v>
      </c>
      <c r="K17" s="16">
        <f>-J17/H17</f>
        <v>-4.5170295907092255</v>
      </c>
    </row>
    <row r="18" spans="1:11" ht="15">
      <c r="A18" s="14" t="s">
        <v>61</v>
      </c>
      <c r="B18" s="13">
        <v>0</v>
      </c>
      <c r="C18" s="27">
        <f t="shared" si="0"/>
        <v>0</v>
      </c>
      <c r="D18" s="13">
        <v>0</v>
      </c>
      <c r="E18" s="18">
        <f t="shared" si="1"/>
        <v>0</v>
      </c>
      <c r="F18" s="17">
        <v>0</v>
      </c>
      <c r="G18" s="13">
        <v>0</v>
      </c>
      <c r="H18" s="18">
        <f t="shared" si="2"/>
        <v>0</v>
      </c>
      <c r="I18" s="13">
        <v>0</v>
      </c>
      <c r="J18" s="18">
        <f t="shared" si="3"/>
        <v>0</v>
      </c>
      <c r="K18" s="17">
        <v>0</v>
      </c>
    </row>
    <row r="19" spans="1:11" ht="22.5">
      <c r="A19" s="20" t="s">
        <v>63</v>
      </c>
      <c r="B19" s="13">
        <v>4508</v>
      </c>
      <c r="C19" s="27">
        <f t="shared" si="0"/>
        <v>193.35142178488925</v>
      </c>
      <c r="D19" s="13">
        <v>4690</v>
      </c>
      <c r="E19" s="18">
        <f t="shared" si="1"/>
        <v>200.87296219947757</v>
      </c>
      <c r="F19" s="16">
        <f>-E19/C19</f>
        <v>-1.0389008797822874</v>
      </c>
      <c r="G19" s="13">
        <v>3383</v>
      </c>
      <c r="H19" s="18">
        <f t="shared" si="2"/>
        <v>1115.5444173316625</v>
      </c>
      <c r="I19" s="13">
        <v>3497</v>
      </c>
      <c r="J19" s="18">
        <f t="shared" si="3"/>
        <v>1169.311019343621</v>
      </c>
      <c r="K19" s="16">
        <f>-J19/H19</f>
        <v>-1.0481976344254995</v>
      </c>
    </row>
    <row r="20" spans="1:11" ht="22.5">
      <c r="A20" s="20" t="s">
        <v>64</v>
      </c>
      <c r="B20" s="26">
        <v>1909</v>
      </c>
      <c r="C20" s="27">
        <f t="shared" si="0"/>
        <v>81.87840820482555</v>
      </c>
      <c r="D20" s="13">
        <v>1969</v>
      </c>
      <c r="E20" s="18">
        <f t="shared" si="1"/>
        <v>84.33238007905571</v>
      </c>
      <c r="F20" s="16">
        <f>-E20/C20</f>
        <v>-1.029970927965421</v>
      </c>
      <c r="G20" s="13">
        <v>1580</v>
      </c>
      <c r="H20" s="18">
        <f t="shared" si="2"/>
        <v>521.0050781507617</v>
      </c>
      <c r="I20" s="13">
        <v>1670</v>
      </c>
      <c r="J20" s="18">
        <f t="shared" si="3"/>
        <v>558.4070352598933</v>
      </c>
      <c r="K20" s="16">
        <f>-J20/H20</f>
        <v>-1.0717880855247799</v>
      </c>
    </row>
    <row r="21" spans="1:11" ht="22.5">
      <c r="A21" s="25" t="s">
        <v>65</v>
      </c>
      <c r="B21" s="26">
        <v>866</v>
      </c>
      <c r="C21" s="27">
        <f t="shared" si="0"/>
        <v>37.143374282545274</v>
      </c>
      <c r="D21" s="26">
        <v>901</v>
      </c>
      <c r="E21" s="18">
        <f t="shared" si="1"/>
        <v>38.589880371370846</v>
      </c>
      <c r="F21" s="16">
        <f>-E21/C21</f>
        <v>-1.038943852484219</v>
      </c>
      <c r="G21" s="26">
        <v>667</v>
      </c>
      <c r="H21" s="18">
        <f t="shared" si="2"/>
        <v>219.94328299149245</v>
      </c>
      <c r="I21" s="26">
        <v>713</v>
      </c>
      <c r="J21" s="18">
        <f t="shared" si="3"/>
        <v>238.40971026365506</v>
      </c>
      <c r="K21" s="16">
        <f>-J21/H21</f>
        <v>-1.083959951042819</v>
      </c>
    </row>
    <row r="22" spans="1:11" ht="33.75">
      <c r="A22" s="25" t="s">
        <v>66</v>
      </c>
      <c r="B22" s="26">
        <v>426</v>
      </c>
      <c r="C22" s="27">
        <f t="shared" si="0"/>
        <v>18.271452014277468</v>
      </c>
      <c r="D22" s="26">
        <v>473</v>
      </c>
      <c r="E22" s="18">
        <f t="shared" si="1"/>
        <v>20.258616443572045</v>
      </c>
      <c r="F22" s="16">
        <f>-E22/C22</f>
        <v>-1.1087578823917108</v>
      </c>
      <c r="G22" s="26">
        <v>398</v>
      </c>
      <c r="H22" s="18">
        <f t="shared" si="2"/>
        <v>131.24051968607796</v>
      </c>
      <c r="I22" s="26">
        <v>441</v>
      </c>
      <c r="J22" s="18">
        <f t="shared" si="3"/>
        <v>147.4595823650377</v>
      </c>
      <c r="K22" s="16">
        <f>-J22/H22</f>
        <v>-1.1235827373874707</v>
      </c>
    </row>
    <row r="23" spans="1:11" ht="45">
      <c r="A23" s="20" t="s">
        <v>67</v>
      </c>
      <c r="B23" s="13">
        <v>0</v>
      </c>
      <c r="C23" s="27">
        <f t="shared" si="0"/>
        <v>0</v>
      </c>
      <c r="D23" s="13">
        <v>0</v>
      </c>
      <c r="E23" s="18">
        <f t="shared" si="1"/>
        <v>0</v>
      </c>
      <c r="F23" s="17">
        <v>0</v>
      </c>
      <c r="G23" s="13">
        <v>0</v>
      </c>
      <c r="H23" s="18">
        <f t="shared" si="2"/>
        <v>0</v>
      </c>
      <c r="I23" s="13">
        <v>0</v>
      </c>
      <c r="J23" s="18">
        <f t="shared" si="3"/>
        <v>0</v>
      </c>
      <c r="K23" s="17">
        <v>0</v>
      </c>
    </row>
    <row r="24" spans="1:11" ht="33.75">
      <c r="A24" s="20" t="s">
        <v>68</v>
      </c>
      <c r="B24" s="13">
        <v>2</v>
      </c>
      <c r="C24" s="27">
        <f t="shared" si="0"/>
        <v>0.08578146485576275</v>
      </c>
      <c r="D24" s="13">
        <v>4</v>
      </c>
      <c r="E24" s="18">
        <f t="shared" si="1"/>
        <v>0.1713202236242879</v>
      </c>
      <c r="F24" s="16">
        <f>-E24/C24</f>
        <v>-1.9971706465068448</v>
      </c>
      <c r="G24" s="13">
        <v>1</v>
      </c>
      <c r="H24" s="18">
        <f t="shared" si="2"/>
        <v>0.3297500494625074</v>
      </c>
      <c r="I24" s="13">
        <v>1</v>
      </c>
      <c r="J24" s="18">
        <f t="shared" si="3"/>
        <v>0.334375470215505</v>
      </c>
      <c r="K24" s="16">
        <v>0</v>
      </c>
    </row>
    <row r="25" spans="1:11" ht="22.5">
      <c r="A25" s="20" t="s">
        <v>69</v>
      </c>
      <c r="B25" s="13">
        <v>13</v>
      </c>
      <c r="C25" s="27">
        <f t="shared" si="0"/>
        <v>0.5575795215624579</v>
      </c>
      <c r="D25" s="13">
        <v>16</v>
      </c>
      <c r="E25" s="18">
        <f t="shared" si="1"/>
        <v>0.6852808944971516</v>
      </c>
      <c r="F25" s="16">
        <f>-E25/C25</f>
        <v>-1.2290280901580584</v>
      </c>
      <c r="G25" s="13">
        <v>5</v>
      </c>
      <c r="H25" s="18">
        <f t="shared" si="2"/>
        <v>1.648750247312537</v>
      </c>
      <c r="I25" s="13">
        <v>6</v>
      </c>
      <c r="J25" s="18">
        <f t="shared" si="3"/>
        <v>2.00625282129303</v>
      </c>
      <c r="K25" s="16">
        <f>-J25/H25</f>
        <v>-1.2168324611706485</v>
      </c>
    </row>
    <row r="26" spans="1:11" ht="22.5">
      <c r="A26" s="20" t="s">
        <v>70</v>
      </c>
      <c r="B26" s="13">
        <v>1043</v>
      </c>
      <c r="C26" s="27">
        <f t="shared" si="0"/>
        <v>44.73503392228028</v>
      </c>
      <c r="D26" s="13">
        <v>1068</v>
      </c>
      <c r="E26" s="18">
        <f t="shared" si="1"/>
        <v>45.74249970768487</v>
      </c>
      <c r="F26" s="16">
        <f>-E26/C26</f>
        <v>-1.0225207336861506</v>
      </c>
      <c r="G26" s="13">
        <v>913</v>
      </c>
      <c r="H26" s="18">
        <f t="shared" si="2"/>
        <v>301.06179515926925</v>
      </c>
      <c r="I26" s="13">
        <v>957</v>
      </c>
      <c r="J26" s="18">
        <f t="shared" si="3"/>
        <v>319.99732499623826</v>
      </c>
      <c r="K26" s="16">
        <f>-J26/H26</f>
        <v>-1.0628958245165303</v>
      </c>
    </row>
    <row r="27" spans="1:11" ht="33.75">
      <c r="A27" s="20" t="s">
        <v>71</v>
      </c>
      <c r="B27" s="26">
        <v>837</v>
      </c>
      <c r="C27" s="27">
        <f t="shared" si="0"/>
        <v>35.89954304213671</v>
      </c>
      <c r="D27" s="13">
        <v>947</v>
      </c>
      <c r="E27" s="18">
        <f t="shared" si="1"/>
        <v>40.56006294305016</v>
      </c>
      <c r="F27" s="16">
        <f>-E27/C27</f>
        <v>-1.1298211482927014</v>
      </c>
      <c r="G27" s="13">
        <v>732</v>
      </c>
      <c r="H27" s="18">
        <f t="shared" si="2"/>
        <v>241.37703620655543</v>
      </c>
      <c r="I27" s="13">
        <v>861</v>
      </c>
      <c r="J27" s="18">
        <f t="shared" si="3"/>
        <v>287.8972798555498</v>
      </c>
      <c r="K27" s="16">
        <f>-J27/H27</f>
        <v>-1.1927285394671316</v>
      </c>
    </row>
    <row r="28" spans="1:11" ht="33.75">
      <c r="A28" s="20" t="s">
        <v>72</v>
      </c>
      <c r="B28" s="13">
        <v>187</v>
      </c>
      <c r="C28" s="27">
        <f t="shared" si="0"/>
        <v>8.020566964013817</v>
      </c>
      <c r="D28" s="13">
        <v>84</v>
      </c>
      <c r="E28" s="18">
        <f t="shared" si="1"/>
        <v>3.597724696110046</v>
      </c>
      <c r="F28" s="16">
        <f>C28/E28</f>
        <v>2.229344277700254</v>
      </c>
      <c r="G28" s="13">
        <v>164</v>
      </c>
      <c r="H28" s="18">
        <f t="shared" si="2"/>
        <v>54.079008111851216</v>
      </c>
      <c r="I28" s="13">
        <v>69</v>
      </c>
      <c r="J28" s="18">
        <f t="shared" si="3"/>
        <v>23.071907444869844</v>
      </c>
      <c r="K28" s="16">
        <f>H28/J28</f>
        <v>2.3439331247783746</v>
      </c>
    </row>
    <row r="29" spans="1:11" ht="22.5">
      <c r="A29" s="20" t="s">
        <v>73</v>
      </c>
      <c r="B29" s="13">
        <v>2599</v>
      </c>
      <c r="C29" s="27">
        <f t="shared" si="0"/>
        <v>111.47301358006371</v>
      </c>
      <c r="D29" s="13">
        <v>2721</v>
      </c>
      <c r="E29" s="18">
        <f t="shared" si="1"/>
        <v>116.54058212042185</v>
      </c>
      <c r="F29" s="16">
        <f>-E29/C29</f>
        <v>-1.045460047930959</v>
      </c>
      <c r="G29" s="13">
        <v>1803</v>
      </c>
      <c r="H29" s="18">
        <f t="shared" si="2"/>
        <v>594.5393391809009</v>
      </c>
      <c r="I29" s="13">
        <v>1827</v>
      </c>
      <c r="J29" s="18">
        <f t="shared" si="3"/>
        <v>610.9039840837277</v>
      </c>
      <c r="K29" s="16">
        <f>-J29/H29</f>
        <v>-1.0275249152148156</v>
      </c>
    </row>
    <row r="30" spans="1:11" ht="15">
      <c r="A30" s="14" t="s">
        <v>74</v>
      </c>
      <c r="B30" s="13">
        <v>2</v>
      </c>
      <c r="C30" s="27">
        <f t="shared" si="0"/>
        <v>0.08578146485576275</v>
      </c>
      <c r="D30" s="13">
        <v>1</v>
      </c>
      <c r="E30" s="18">
        <f t="shared" si="1"/>
        <v>0.04283005590607197</v>
      </c>
      <c r="F30" s="16">
        <f>C30/E30</f>
        <v>2.002833361784186</v>
      </c>
      <c r="G30" s="13">
        <v>2</v>
      </c>
      <c r="H30" s="18">
        <f t="shared" si="2"/>
        <v>0.6595000989250148</v>
      </c>
      <c r="I30" s="13">
        <v>1</v>
      </c>
      <c r="J30" s="18">
        <f t="shared" si="3"/>
        <v>0.334375470215505</v>
      </c>
      <c r="K30" s="16">
        <f aca="true" t="shared" si="5" ref="K30:K35">H30/J30</f>
        <v>1.9723339708500955</v>
      </c>
    </row>
    <row r="31" spans="1:11" ht="15">
      <c r="A31" s="14" t="s">
        <v>75</v>
      </c>
      <c r="B31" s="13">
        <v>115</v>
      </c>
      <c r="C31" s="27">
        <f t="shared" si="0"/>
        <v>4.9324342292063585</v>
      </c>
      <c r="D31" s="13">
        <v>8</v>
      </c>
      <c r="E31" s="18">
        <f t="shared" si="1"/>
        <v>0.3426404472485758</v>
      </c>
      <c r="F31" s="16">
        <f>C31/E31</f>
        <v>14.395364787823837</v>
      </c>
      <c r="G31" s="13">
        <v>86</v>
      </c>
      <c r="H31" s="18">
        <f t="shared" si="2"/>
        <v>28.35850425377564</v>
      </c>
      <c r="I31" s="13">
        <v>7</v>
      </c>
      <c r="J31" s="18">
        <f t="shared" si="3"/>
        <v>2.340628291508535</v>
      </c>
      <c r="K31" s="16">
        <f t="shared" si="5"/>
        <v>12.115765820936303</v>
      </c>
    </row>
    <row r="32" spans="1:11" ht="15">
      <c r="A32" s="14" t="s">
        <v>76</v>
      </c>
      <c r="B32" s="13">
        <v>67</v>
      </c>
      <c r="C32" s="27">
        <f t="shared" si="0"/>
        <v>2.873679072668052</v>
      </c>
      <c r="D32" s="13">
        <v>3</v>
      </c>
      <c r="E32" s="18">
        <f t="shared" si="1"/>
        <v>0.12849016771821592</v>
      </c>
      <c r="F32" s="16">
        <f>C32/E32</f>
        <v>22.364972539923407</v>
      </c>
      <c r="G32" s="13">
        <v>39</v>
      </c>
      <c r="H32" s="18">
        <f t="shared" si="2"/>
        <v>12.860251929037789</v>
      </c>
      <c r="I32" s="13">
        <v>2</v>
      </c>
      <c r="J32" s="18">
        <f t="shared" si="3"/>
        <v>0.66875094043101</v>
      </c>
      <c r="K32" s="16">
        <f t="shared" si="5"/>
        <v>19.23025621578843</v>
      </c>
    </row>
    <row r="33" spans="1:11" ht="15">
      <c r="A33" s="14" t="s">
        <v>9</v>
      </c>
      <c r="B33" s="13">
        <v>643</v>
      </c>
      <c r="C33" s="27">
        <f t="shared" si="0"/>
        <v>27.578740951127727</v>
      </c>
      <c r="D33" s="13">
        <v>758</v>
      </c>
      <c r="E33" s="18">
        <f t="shared" si="1"/>
        <v>32.46518237680256</v>
      </c>
      <c r="F33" s="16">
        <f>-E33/C33</f>
        <v>-1.1771814541618884</v>
      </c>
      <c r="G33" s="13">
        <v>38</v>
      </c>
      <c r="H33" s="18">
        <f t="shared" si="2"/>
        <v>12.530501879575281</v>
      </c>
      <c r="I33" s="13">
        <v>20</v>
      </c>
      <c r="J33" s="18">
        <f t="shared" si="3"/>
        <v>6.6875094043100995</v>
      </c>
      <c r="K33" s="16">
        <f t="shared" si="5"/>
        <v>1.8737172723075908</v>
      </c>
    </row>
    <row r="34" spans="1:11" ht="15">
      <c r="A34" s="14" t="s">
        <v>77</v>
      </c>
      <c r="B34" s="26">
        <v>155</v>
      </c>
      <c r="C34" s="27">
        <f t="shared" si="0"/>
        <v>6.6480635263216135</v>
      </c>
      <c r="D34" s="13">
        <v>137</v>
      </c>
      <c r="E34" s="18">
        <f t="shared" si="1"/>
        <v>5.86771765913186</v>
      </c>
      <c r="F34" s="16">
        <f>C34/E34</f>
        <v>1.132989675461857</v>
      </c>
      <c r="G34" s="13">
        <v>34</v>
      </c>
      <c r="H34" s="18">
        <f t="shared" si="2"/>
        <v>11.211501681725252</v>
      </c>
      <c r="I34" s="13">
        <v>14</v>
      </c>
      <c r="J34" s="18">
        <f t="shared" si="3"/>
        <v>4.68125658301707</v>
      </c>
      <c r="K34" s="16">
        <f t="shared" si="5"/>
        <v>2.394976964603688</v>
      </c>
    </row>
    <row r="35" spans="1:11" ht="15">
      <c r="A35" s="14" t="s">
        <v>78</v>
      </c>
      <c r="B35" s="13">
        <v>94</v>
      </c>
      <c r="C35" s="27">
        <f t="shared" si="0"/>
        <v>4.031728848220849</v>
      </c>
      <c r="D35" s="13">
        <v>94</v>
      </c>
      <c r="E35" s="18">
        <f t="shared" si="1"/>
        <v>4.026025255170765</v>
      </c>
      <c r="F35" s="16">
        <f>C35/E35</f>
        <v>1.001416680892093</v>
      </c>
      <c r="G35" s="13">
        <v>34</v>
      </c>
      <c r="H35" s="18">
        <f t="shared" si="2"/>
        <v>11.211501681725252</v>
      </c>
      <c r="I35" s="13">
        <v>14</v>
      </c>
      <c r="J35" s="18">
        <f t="shared" si="3"/>
        <v>4.68125658301707</v>
      </c>
      <c r="K35" s="16">
        <f t="shared" si="5"/>
        <v>2.394976964603688</v>
      </c>
    </row>
    <row r="36" spans="1:11" ht="15">
      <c r="A36" s="14" t="s">
        <v>79</v>
      </c>
      <c r="B36" s="13">
        <v>21</v>
      </c>
      <c r="C36" s="27">
        <f t="shared" si="0"/>
        <v>0.9007053809855089</v>
      </c>
      <c r="D36" s="13">
        <v>25</v>
      </c>
      <c r="E36" s="18">
        <f t="shared" si="1"/>
        <v>1.0707513976517993</v>
      </c>
      <c r="F36" s="16">
        <f>-E36/C36</f>
        <v>-1.1887920514921695</v>
      </c>
      <c r="G36" s="13">
        <v>0</v>
      </c>
      <c r="H36" s="18">
        <f t="shared" si="2"/>
        <v>0</v>
      </c>
      <c r="I36" s="13">
        <v>0</v>
      </c>
      <c r="J36" s="18">
        <f t="shared" si="3"/>
        <v>0</v>
      </c>
      <c r="K36" s="17">
        <v>0</v>
      </c>
    </row>
    <row r="37" spans="1:11" ht="15">
      <c r="A37" s="14" t="s">
        <v>80</v>
      </c>
      <c r="B37" s="13">
        <v>30</v>
      </c>
      <c r="C37" s="27">
        <f t="shared" si="0"/>
        <v>1.2867219728364414</v>
      </c>
      <c r="D37" s="13">
        <v>17</v>
      </c>
      <c r="E37" s="18">
        <f t="shared" si="1"/>
        <v>0.7281109504032236</v>
      </c>
      <c r="F37" s="16">
        <f>C37/E37</f>
        <v>1.7672059074566346</v>
      </c>
      <c r="G37" s="13">
        <v>0</v>
      </c>
      <c r="H37" s="18">
        <f t="shared" si="2"/>
        <v>0</v>
      </c>
      <c r="I37" s="13">
        <v>0</v>
      </c>
      <c r="J37" s="18">
        <f t="shared" si="3"/>
        <v>0</v>
      </c>
      <c r="K37" s="17">
        <v>0</v>
      </c>
    </row>
    <row r="38" spans="1:11" ht="15">
      <c r="A38" s="14" t="s">
        <v>115</v>
      </c>
      <c r="B38" s="13">
        <v>7</v>
      </c>
      <c r="C38" s="27">
        <f t="shared" si="0"/>
        <v>0.30023512699516963</v>
      </c>
      <c r="D38" s="13"/>
      <c r="E38" s="18"/>
      <c r="F38" s="16">
        <v>7</v>
      </c>
      <c r="G38" s="13"/>
      <c r="H38" s="18"/>
      <c r="I38" s="13"/>
      <c r="J38" s="18"/>
      <c r="K38" s="17"/>
    </row>
    <row r="39" spans="1:11" ht="22.5">
      <c r="A39" s="20" t="s">
        <v>81</v>
      </c>
      <c r="B39" s="13">
        <v>3</v>
      </c>
      <c r="C39" s="27">
        <f t="shared" si="0"/>
        <v>0.12867219728364412</v>
      </c>
      <c r="D39" s="13">
        <v>1</v>
      </c>
      <c r="E39" s="18">
        <f t="shared" si="1"/>
        <v>0.04283005590607197</v>
      </c>
      <c r="F39" s="16">
        <f>C39/E39</f>
        <v>3.004250042676279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22.5">
      <c r="A40" s="25" t="s">
        <v>82</v>
      </c>
      <c r="B40" s="13">
        <v>193</v>
      </c>
      <c r="C40" s="27">
        <f t="shared" si="0"/>
        <v>8.277911358581106</v>
      </c>
      <c r="D40" s="13">
        <v>250</v>
      </c>
      <c r="E40" s="18">
        <f t="shared" si="1"/>
        <v>10.707513976517994</v>
      </c>
      <c r="F40" s="16">
        <f>-E40/C40</f>
        <v>-1.2935043047324126</v>
      </c>
      <c r="G40" s="13">
        <v>4</v>
      </c>
      <c r="H40" s="18">
        <f t="shared" si="2"/>
        <v>1.3190001978500296</v>
      </c>
      <c r="I40" s="13">
        <v>6</v>
      </c>
      <c r="J40" s="18">
        <f t="shared" si="3"/>
        <v>2.00625282129303</v>
      </c>
      <c r="K40" s="16">
        <f>-J40/H40</f>
        <v>-1.5210405764633106</v>
      </c>
    </row>
    <row r="41" spans="1:11" ht="22.5">
      <c r="A41" s="20" t="s">
        <v>83</v>
      </c>
      <c r="B41" s="13">
        <v>36</v>
      </c>
      <c r="C41" s="27">
        <f t="shared" si="0"/>
        <v>1.5440663674037296</v>
      </c>
      <c r="D41" s="13">
        <v>45</v>
      </c>
      <c r="E41" s="18">
        <f t="shared" si="1"/>
        <v>1.9273525157732387</v>
      </c>
      <c r="F41" s="16">
        <f>-E41/C41</f>
        <v>-1.248231654066778</v>
      </c>
      <c r="G41" s="13">
        <v>1</v>
      </c>
      <c r="H41" s="18">
        <f t="shared" si="2"/>
        <v>0.3297500494625074</v>
      </c>
      <c r="I41" s="13">
        <v>2</v>
      </c>
      <c r="J41" s="18">
        <f t="shared" si="3"/>
        <v>0.66875094043101</v>
      </c>
      <c r="K41" s="16">
        <f>-J41/H41</f>
        <v>-2.028054101951081</v>
      </c>
    </row>
    <row r="42" spans="1:11" ht="22.5">
      <c r="A42" s="20" t="s">
        <v>84</v>
      </c>
      <c r="B42" s="13">
        <v>157</v>
      </c>
      <c r="C42" s="27">
        <f t="shared" si="0"/>
        <v>6.733844991177376</v>
      </c>
      <c r="D42" s="13">
        <v>204</v>
      </c>
      <c r="E42" s="18">
        <f t="shared" si="1"/>
        <v>8.737331404838683</v>
      </c>
      <c r="F42" s="16">
        <f>-E42/C42</f>
        <v>-1.2975248786222815</v>
      </c>
      <c r="G42" s="13">
        <v>3</v>
      </c>
      <c r="H42" s="18">
        <f t="shared" si="2"/>
        <v>0.9892501483875222</v>
      </c>
      <c r="I42" s="13">
        <v>4</v>
      </c>
      <c r="J42" s="18">
        <f t="shared" si="3"/>
        <v>1.33750188086202</v>
      </c>
      <c r="K42" s="16">
        <f>-J42/H42</f>
        <v>-1.3520360679673873</v>
      </c>
    </row>
    <row r="43" spans="1:11" ht="22.5">
      <c r="A43" s="20" t="s">
        <v>85</v>
      </c>
      <c r="B43" s="13">
        <v>0</v>
      </c>
      <c r="C43" s="27">
        <f t="shared" si="0"/>
        <v>0</v>
      </c>
      <c r="D43" s="13">
        <v>1</v>
      </c>
      <c r="E43" s="18">
        <f t="shared" si="1"/>
        <v>0.04283005590607197</v>
      </c>
      <c r="F43" s="16">
        <v>0</v>
      </c>
      <c r="G43" s="13">
        <v>0</v>
      </c>
      <c r="H43" s="18">
        <f t="shared" si="2"/>
        <v>0</v>
      </c>
      <c r="I43" s="13">
        <v>0</v>
      </c>
      <c r="J43" s="18">
        <f t="shared" si="3"/>
        <v>0</v>
      </c>
      <c r="K43" s="17">
        <v>0</v>
      </c>
    </row>
    <row r="44" spans="1:11" ht="15">
      <c r="A44" s="14" t="s">
        <v>86</v>
      </c>
      <c r="B44" s="13">
        <v>295</v>
      </c>
      <c r="C44" s="27">
        <f t="shared" si="0"/>
        <v>12.652766066225006</v>
      </c>
      <c r="D44" s="13">
        <v>371</v>
      </c>
      <c r="E44" s="18">
        <f t="shared" si="1"/>
        <v>15.889950741152703</v>
      </c>
      <c r="F44" s="16">
        <f>-E44/C44</f>
        <v>-1.2558479828034568</v>
      </c>
      <c r="G44" s="13">
        <v>0</v>
      </c>
      <c r="H44" s="18">
        <f t="shared" si="2"/>
        <v>0</v>
      </c>
      <c r="I44" s="13">
        <v>0</v>
      </c>
      <c r="J44" s="18">
        <f t="shared" si="3"/>
        <v>0</v>
      </c>
      <c r="K44" s="17">
        <v>0</v>
      </c>
    </row>
    <row r="45" spans="1:11" ht="15">
      <c r="A45" s="14" t="s">
        <v>87</v>
      </c>
      <c r="B45" s="13">
        <v>0</v>
      </c>
      <c r="C45" s="27">
        <f t="shared" si="0"/>
        <v>0</v>
      </c>
      <c r="D45" s="13">
        <v>0</v>
      </c>
      <c r="E45" s="18">
        <f t="shared" si="1"/>
        <v>0</v>
      </c>
      <c r="F45" s="17">
        <v>0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10</v>
      </c>
      <c r="B46" s="13">
        <v>0</v>
      </c>
      <c r="C46" s="27">
        <f t="shared" si="0"/>
        <v>0</v>
      </c>
      <c r="D46" s="13">
        <v>0</v>
      </c>
      <c r="E46" s="18">
        <f t="shared" si="1"/>
        <v>0</v>
      </c>
      <c r="F46" s="17">
        <v>0</v>
      </c>
      <c r="G46" s="13">
        <v>0</v>
      </c>
      <c r="H46" s="18">
        <f t="shared" si="2"/>
        <v>0</v>
      </c>
      <c r="I46" s="13">
        <v>0</v>
      </c>
      <c r="J46" s="18">
        <f t="shared" si="3"/>
        <v>0</v>
      </c>
      <c r="K46" s="17">
        <v>0</v>
      </c>
    </row>
    <row r="47" spans="1:11" ht="15">
      <c r="A47" s="14" t="s">
        <v>11</v>
      </c>
      <c r="B47" s="13">
        <v>41</v>
      </c>
      <c r="C47" s="27">
        <f t="shared" si="0"/>
        <v>1.7585200295431365</v>
      </c>
      <c r="D47" s="13">
        <v>109</v>
      </c>
      <c r="E47" s="18">
        <f t="shared" si="1"/>
        <v>4.6684760937618455</v>
      </c>
      <c r="F47" s="16">
        <f>-E47/C47</f>
        <v>-2.654775615478611</v>
      </c>
      <c r="G47" s="13">
        <v>40</v>
      </c>
      <c r="H47" s="18">
        <f t="shared" si="2"/>
        <v>13.190001978500296</v>
      </c>
      <c r="I47" s="13">
        <v>106</v>
      </c>
      <c r="J47" s="18">
        <f t="shared" si="3"/>
        <v>35.44379984284353</v>
      </c>
      <c r="K47" s="16">
        <f>-J47/H47</f>
        <v>-2.6871716850851826</v>
      </c>
    </row>
    <row r="48" spans="1:11" ht="22.5">
      <c r="A48" s="20" t="s">
        <v>107</v>
      </c>
      <c r="B48" s="13">
        <v>2</v>
      </c>
      <c r="C48" s="27">
        <f t="shared" si="0"/>
        <v>0.08578146485576275</v>
      </c>
      <c r="D48" s="13">
        <v>12</v>
      </c>
      <c r="E48" s="18">
        <f t="shared" si="1"/>
        <v>0.5139606708728637</v>
      </c>
      <c r="F48" s="16">
        <f>-E48/C48</f>
        <v>-5.991511939520534</v>
      </c>
      <c r="G48" s="13">
        <v>1</v>
      </c>
      <c r="H48" s="18">
        <f t="shared" si="2"/>
        <v>0.3297500494625074</v>
      </c>
      <c r="I48" s="13">
        <v>11</v>
      </c>
      <c r="J48" s="18">
        <f t="shared" si="3"/>
        <v>3.678130172370555</v>
      </c>
      <c r="K48" s="16">
        <f>-J48/H48</f>
        <v>-11.154297560730946</v>
      </c>
    </row>
    <row r="49" spans="1:11" ht="15">
      <c r="A49" s="14" t="s">
        <v>12</v>
      </c>
      <c r="B49" s="13">
        <v>237</v>
      </c>
      <c r="C49" s="27">
        <f t="shared" si="0"/>
        <v>10.165103585407886</v>
      </c>
      <c r="D49" s="13">
        <v>760</v>
      </c>
      <c r="E49" s="18">
        <f t="shared" si="1"/>
        <v>32.5508424886147</v>
      </c>
      <c r="F49" s="16">
        <f>-E49/C49</f>
        <v>-3.202214538702958</v>
      </c>
      <c r="G49" s="13">
        <v>231</v>
      </c>
      <c r="H49" s="18">
        <f t="shared" si="2"/>
        <v>76.17226142583921</v>
      </c>
      <c r="I49" s="13">
        <v>757</v>
      </c>
      <c r="J49" s="18">
        <f t="shared" si="3"/>
        <v>253.1222309531373</v>
      </c>
      <c r="K49" s="16">
        <f>-J49/H49</f>
        <v>-3.3230237125042605</v>
      </c>
    </row>
    <row r="50" spans="1:11" ht="15">
      <c r="A50" s="14" t="s">
        <v>13</v>
      </c>
      <c r="B50" s="13">
        <v>10514</v>
      </c>
      <c r="C50" s="27">
        <f t="shared" si="0"/>
        <v>450.9531607467448</v>
      </c>
      <c r="D50" s="13">
        <v>7215</v>
      </c>
      <c r="E50" s="18">
        <f t="shared" si="1"/>
        <v>309.0188533623093</v>
      </c>
      <c r="F50" s="16">
        <f>C50/E50</f>
        <v>1.4593063039361698</v>
      </c>
      <c r="G50" s="13">
        <v>8960</v>
      </c>
      <c r="H50" s="18">
        <f t="shared" si="2"/>
        <v>2954.5604431840666</v>
      </c>
      <c r="I50" s="13">
        <v>6116</v>
      </c>
      <c r="J50" s="18">
        <f t="shared" si="3"/>
        <v>2045.0403758380285</v>
      </c>
      <c r="K50" s="16">
        <f>H50/J50</f>
        <v>1.4447443082747595</v>
      </c>
    </row>
    <row r="51" spans="1:11" ht="15">
      <c r="A51" s="14" t="s">
        <v>56</v>
      </c>
      <c r="B51" s="13">
        <v>4</v>
      </c>
      <c r="C51" s="27">
        <f t="shared" si="0"/>
        <v>0.1715629297115255</v>
      </c>
      <c r="D51" s="13">
        <v>31</v>
      </c>
      <c r="E51" s="18">
        <f t="shared" si="1"/>
        <v>1.3277317330882312</v>
      </c>
      <c r="F51" s="16">
        <f>-E51/C51</f>
        <v>-7.739036255214025</v>
      </c>
      <c r="G51" s="13">
        <v>0</v>
      </c>
      <c r="H51" s="18">
        <f t="shared" si="2"/>
        <v>0</v>
      </c>
      <c r="I51" s="13">
        <v>12</v>
      </c>
      <c r="J51" s="18">
        <f t="shared" si="3"/>
        <v>4.01250564258606</v>
      </c>
      <c r="K51" s="16">
        <v>0</v>
      </c>
    </row>
    <row r="52" spans="1:11" ht="15">
      <c r="A52" s="14" t="s">
        <v>14</v>
      </c>
      <c r="B52" s="13">
        <v>1</v>
      </c>
      <c r="C52" s="27">
        <f t="shared" si="0"/>
        <v>0.04289073242788138</v>
      </c>
      <c r="D52" s="13">
        <v>4</v>
      </c>
      <c r="E52" s="18">
        <f t="shared" si="1"/>
        <v>0.1713202236242879</v>
      </c>
      <c r="F52" s="16">
        <f>-E52/C52</f>
        <v>-3.9943412930136897</v>
      </c>
      <c r="G52" s="13">
        <v>0</v>
      </c>
      <c r="H52" s="18">
        <f t="shared" si="2"/>
        <v>0</v>
      </c>
      <c r="I52" s="13">
        <v>0</v>
      </c>
      <c r="J52" s="18">
        <f t="shared" si="3"/>
        <v>0</v>
      </c>
      <c r="K52" s="17">
        <v>0</v>
      </c>
    </row>
    <row r="53" spans="1:11" ht="15">
      <c r="A53" s="14" t="s">
        <v>88</v>
      </c>
      <c r="B53" s="13">
        <v>11</v>
      </c>
      <c r="C53" s="27">
        <f t="shared" si="0"/>
        <v>0.47179805670669517</v>
      </c>
      <c r="D53" s="13">
        <v>15</v>
      </c>
      <c r="E53" s="18">
        <f t="shared" si="1"/>
        <v>0.6424508385910797</v>
      </c>
      <c r="F53" s="16">
        <f>-E53/C53</f>
        <v>-1.3617072589819397</v>
      </c>
      <c r="G53" s="13">
        <v>9</v>
      </c>
      <c r="H53" s="18">
        <f t="shared" si="2"/>
        <v>2.967750445162567</v>
      </c>
      <c r="I53" s="13">
        <v>10</v>
      </c>
      <c r="J53" s="18">
        <f t="shared" si="3"/>
        <v>3.3437547021550498</v>
      </c>
      <c r="K53" s="16">
        <f>-J53/H53</f>
        <v>-1.126696723306156</v>
      </c>
    </row>
    <row r="54" spans="1:11" ht="15">
      <c r="A54" s="14" t="s">
        <v>89</v>
      </c>
      <c r="B54" s="13">
        <v>10</v>
      </c>
      <c r="C54" s="27">
        <f t="shared" si="0"/>
        <v>0.4289073242788138</v>
      </c>
      <c r="D54" s="13">
        <v>13</v>
      </c>
      <c r="E54" s="18">
        <f t="shared" si="1"/>
        <v>0.5567907267789357</v>
      </c>
      <c r="F54" s="16">
        <f>-E54/C54</f>
        <v>-1.2981609202294493</v>
      </c>
      <c r="G54" s="13">
        <v>4</v>
      </c>
      <c r="H54" s="18">
        <f t="shared" si="2"/>
        <v>1.3190001978500296</v>
      </c>
      <c r="I54" s="13">
        <v>9</v>
      </c>
      <c r="J54" s="18">
        <f t="shared" si="3"/>
        <v>3.009379231939545</v>
      </c>
      <c r="K54" s="16">
        <f>-J54/H54</f>
        <v>-2.281560864694966</v>
      </c>
    </row>
    <row r="55" spans="1:11" ht="22.5">
      <c r="A55" s="21" t="s">
        <v>90</v>
      </c>
      <c r="B55" s="13">
        <v>10</v>
      </c>
      <c r="C55" s="27">
        <f t="shared" si="0"/>
        <v>0.4289073242788138</v>
      </c>
      <c r="D55" s="13">
        <v>13</v>
      </c>
      <c r="E55" s="18">
        <f t="shared" si="1"/>
        <v>0.5567907267789357</v>
      </c>
      <c r="F55" s="16">
        <f>-E55/C55</f>
        <v>-1.2981609202294493</v>
      </c>
      <c r="G55" s="13">
        <v>4</v>
      </c>
      <c r="H55" s="18">
        <f t="shared" si="2"/>
        <v>1.3190001978500296</v>
      </c>
      <c r="I55" s="13">
        <v>9</v>
      </c>
      <c r="J55" s="18">
        <f t="shared" si="3"/>
        <v>3.009379231939545</v>
      </c>
      <c r="K55" s="16">
        <f>-J55/H55</f>
        <v>-2.281560864694966</v>
      </c>
    </row>
    <row r="56" spans="1:11" ht="15">
      <c r="A56" s="14" t="s">
        <v>15</v>
      </c>
      <c r="B56" s="13">
        <v>0</v>
      </c>
      <c r="C56" s="27">
        <f t="shared" si="0"/>
        <v>0</v>
      </c>
      <c r="D56" s="13">
        <v>0</v>
      </c>
      <c r="E56" s="18">
        <f t="shared" si="1"/>
        <v>0</v>
      </c>
      <c r="F56" s="16">
        <v>0</v>
      </c>
      <c r="G56" s="13">
        <v>0</v>
      </c>
      <c r="H56" s="18">
        <f t="shared" si="2"/>
        <v>0</v>
      </c>
      <c r="I56" s="13">
        <v>0</v>
      </c>
      <c r="J56" s="18">
        <f t="shared" si="3"/>
        <v>0</v>
      </c>
      <c r="K56" s="17">
        <v>0</v>
      </c>
    </row>
    <row r="57" spans="1:11" ht="15">
      <c r="A57" s="14" t="s">
        <v>16</v>
      </c>
      <c r="B57" s="13">
        <v>0</v>
      </c>
      <c r="C57" s="27">
        <f t="shared" si="0"/>
        <v>0</v>
      </c>
      <c r="D57" s="13">
        <v>0</v>
      </c>
      <c r="E57" s="18">
        <f t="shared" si="1"/>
        <v>0</v>
      </c>
      <c r="F57" s="17">
        <v>0</v>
      </c>
      <c r="G57" s="13">
        <v>0</v>
      </c>
      <c r="H57" s="18">
        <f t="shared" si="2"/>
        <v>0</v>
      </c>
      <c r="I57" s="13">
        <v>0</v>
      </c>
      <c r="J57" s="18">
        <f t="shared" si="3"/>
        <v>0</v>
      </c>
      <c r="K57" s="17">
        <v>0</v>
      </c>
    </row>
    <row r="58" spans="1:11" ht="15">
      <c r="A58" s="14" t="s">
        <v>17</v>
      </c>
      <c r="B58" s="13">
        <v>0</v>
      </c>
      <c r="C58" s="27">
        <f t="shared" si="0"/>
        <v>0</v>
      </c>
      <c r="D58" s="13">
        <v>0</v>
      </c>
      <c r="E58" s="18">
        <f t="shared" si="1"/>
        <v>0</v>
      </c>
      <c r="F58" s="17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5</v>
      </c>
      <c r="C59" s="27">
        <f t="shared" si="0"/>
        <v>0.2144536621394069</v>
      </c>
      <c r="D59" s="13">
        <v>3</v>
      </c>
      <c r="E59" s="18">
        <f t="shared" si="1"/>
        <v>0.12849016771821592</v>
      </c>
      <c r="F59" s="16">
        <f>C59/E59</f>
        <v>1.6690278014868216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113</v>
      </c>
      <c r="B60" s="13">
        <v>11</v>
      </c>
      <c r="C60" s="27">
        <f t="shared" si="0"/>
        <v>0.47179805670669517</v>
      </c>
      <c r="D60" s="13">
        <v>22</v>
      </c>
      <c r="E60" s="18">
        <f t="shared" si="1"/>
        <v>0.9422612299335834</v>
      </c>
      <c r="F60" s="16">
        <f>-E60/C60</f>
        <v>-1.9971706465068448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91</v>
      </c>
      <c r="B61" s="13">
        <v>3</v>
      </c>
      <c r="C61" s="27">
        <f t="shared" si="0"/>
        <v>0.12867219728364412</v>
      </c>
      <c r="D61" s="13">
        <v>17</v>
      </c>
      <c r="E61" s="18">
        <f t="shared" si="1"/>
        <v>0.7281109504032236</v>
      </c>
      <c r="F61" s="16">
        <f>-E61/C61</f>
        <v>-5.658650165102728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33.75">
      <c r="A62" s="20" t="s">
        <v>92</v>
      </c>
      <c r="B62" s="13">
        <v>8</v>
      </c>
      <c r="C62" s="27">
        <f t="shared" si="0"/>
        <v>0.343125859423051</v>
      </c>
      <c r="D62" s="13">
        <v>5</v>
      </c>
      <c r="E62" s="18">
        <f t="shared" si="1"/>
        <v>0.21415027953035987</v>
      </c>
      <c r="F62" s="16">
        <f>C62/E62</f>
        <v>1.6022666894273487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93</v>
      </c>
      <c r="B63" s="13">
        <v>0</v>
      </c>
      <c r="C63" s="27">
        <f t="shared" si="0"/>
        <v>0</v>
      </c>
      <c r="D63" s="13">
        <v>0</v>
      </c>
      <c r="E63" s="18">
        <f t="shared" si="1"/>
        <v>0</v>
      </c>
      <c r="F63" s="17">
        <v>0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15">
      <c r="A64" s="14" t="s">
        <v>19</v>
      </c>
      <c r="B64" s="13">
        <v>31</v>
      </c>
      <c r="C64" s="27">
        <f t="shared" si="0"/>
        <v>1.3296127052643227</v>
      </c>
      <c r="D64" s="13">
        <v>22</v>
      </c>
      <c r="E64" s="18">
        <f t="shared" si="1"/>
        <v>0.9422612299335834</v>
      </c>
      <c r="F64" s="16">
        <f>C64/E64</f>
        <v>1.41108714125704</v>
      </c>
      <c r="G64" s="13">
        <v>1</v>
      </c>
      <c r="H64" s="18">
        <f t="shared" si="2"/>
        <v>0.3297500494625074</v>
      </c>
      <c r="I64" s="13">
        <v>0</v>
      </c>
      <c r="J64" s="18">
        <f t="shared" si="3"/>
        <v>0</v>
      </c>
      <c r="K64" s="16">
        <v>1</v>
      </c>
    </row>
    <row r="65" spans="1:11" ht="15">
      <c r="A65" s="14" t="s">
        <v>20</v>
      </c>
      <c r="B65" s="13">
        <v>0</v>
      </c>
      <c r="C65" s="27">
        <f t="shared" si="0"/>
        <v>0</v>
      </c>
      <c r="D65" s="13">
        <v>1</v>
      </c>
      <c r="E65" s="18">
        <f t="shared" si="1"/>
        <v>0.04283005590607197</v>
      </c>
      <c r="F65" s="17">
        <v>0</v>
      </c>
      <c r="G65" s="13">
        <v>0</v>
      </c>
      <c r="H65" s="18">
        <f t="shared" si="2"/>
        <v>0</v>
      </c>
      <c r="I65" s="13">
        <v>1</v>
      </c>
      <c r="J65" s="18">
        <f t="shared" si="3"/>
        <v>0.334375470215505</v>
      </c>
      <c r="K65" s="17">
        <v>0</v>
      </c>
    </row>
    <row r="66" spans="1:11" ht="15">
      <c r="A66" s="14" t="s">
        <v>21</v>
      </c>
      <c r="B66" s="13">
        <v>12</v>
      </c>
      <c r="C66" s="27">
        <f t="shared" si="0"/>
        <v>0.5146887891345765</v>
      </c>
      <c r="D66" s="13">
        <v>7</v>
      </c>
      <c r="E66" s="18">
        <f t="shared" si="1"/>
        <v>0.2998103913425038</v>
      </c>
      <c r="F66" s="16">
        <f>C66/E66</f>
        <v>1.7167143101007307</v>
      </c>
      <c r="G66" s="13">
        <v>0</v>
      </c>
      <c r="H66" s="18">
        <f t="shared" si="2"/>
        <v>0</v>
      </c>
      <c r="I66" s="13">
        <v>0</v>
      </c>
      <c r="J66" s="18">
        <f t="shared" si="3"/>
        <v>0</v>
      </c>
      <c r="K66" s="17">
        <v>0</v>
      </c>
    </row>
    <row r="67" spans="1:11" ht="15">
      <c r="A67" s="14" t="s">
        <v>22</v>
      </c>
      <c r="B67" s="13">
        <v>4697</v>
      </c>
      <c r="C67" s="27">
        <f t="shared" si="0"/>
        <v>201.45777021375883</v>
      </c>
      <c r="D67" s="13">
        <v>5125</v>
      </c>
      <c r="E67" s="18">
        <f t="shared" si="1"/>
        <v>219.50403651861888</v>
      </c>
      <c r="F67" s="16">
        <f>-E67/C67</f>
        <v>-1.0895784078504982</v>
      </c>
      <c r="G67" s="13">
        <v>1208</v>
      </c>
      <c r="H67" s="18">
        <f t="shared" si="2"/>
        <v>398.33805975070896</v>
      </c>
      <c r="I67" s="13">
        <v>1334</v>
      </c>
      <c r="J67" s="18">
        <f t="shared" si="3"/>
        <v>446.0568772674837</v>
      </c>
      <c r="K67" s="16">
        <f>-J67/H67</f>
        <v>-1.119794773179943</v>
      </c>
    </row>
    <row r="68" spans="1:11" ht="15">
      <c r="A68" s="14" t="s">
        <v>94</v>
      </c>
      <c r="B68" s="13">
        <v>168</v>
      </c>
      <c r="C68" s="27">
        <f aca="true" t="shared" si="6" ref="C68:C117">B68*100000/2331506</f>
        <v>7.205643047884071</v>
      </c>
      <c r="D68" s="13">
        <v>236</v>
      </c>
      <c r="E68" s="18">
        <f aca="true" t="shared" si="7" ref="E68:E117">D68*100000/2334809</f>
        <v>10.107893193832986</v>
      </c>
      <c r="F68" s="16">
        <f>-E68/C68</f>
        <v>-1.40277462076076</v>
      </c>
      <c r="G68" s="13">
        <v>40</v>
      </c>
      <c r="H68" s="18">
        <f aca="true" t="shared" si="8" ref="H68:H117">G68*100000/303260</f>
        <v>13.190001978500296</v>
      </c>
      <c r="I68" s="13">
        <v>71</v>
      </c>
      <c r="J68" s="18">
        <f aca="true" t="shared" si="9" ref="J68:J117">I68*100000/299065</f>
        <v>23.740658385300854</v>
      </c>
      <c r="K68" s="16">
        <f>-J68/H68</f>
        <v>-1.7998980154815842</v>
      </c>
    </row>
    <row r="69" spans="1:11" ht="15">
      <c r="A69" s="14" t="s">
        <v>116</v>
      </c>
      <c r="B69" s="13">
        <v>656</v>
      </c>
      <c r="C69" s="27">
        <f t="shared" si="6"/>
        <v>28.136320472690183</v>
      </c>
      <c r="D69" s="13"/>
      <c r="E69" s="18"/>
      <c r="F69" s="16"/>
      <c r="G69" s="13">
        <v>200</v>
      </c>
      <c r="H69" s="18">
        <f t="shared" si="8"/>
        <v>65.95000989250148</v>
      </c>
      <c r="I69" s="13"/>
      <c r="J69" s="18"/>
      <c r="K69" s="16"/>
    </row>
    <row r="70" spans="1:11" ht="15">
      <c r="A70" s="14" t="s">
        <v>23</v>
      </c>
      <c r="B70" s="13">
        <v>0</v>
      </c>
      <c r="C70" s="27">
        <f t="shared" si="6"/>
        <v>0</v>
      </c>
      <c r="D70" s="13">
        <v>0</v>
      </c>
      <c r="E70" s="18">
        <f t="shared" si="7"/>
        <v>0</v>
      </c>
      <c r="F70" s="16">
        <v>0</v>
      </c>
      <c r="G70" s="13">
        <v>0</v>
      </c>
      <c r="H70" s="18">
        <f t="shared" si="8"/>
        <v>0</v>
      </c>
      <c r="I70" s="13">
        <v>0</v>
      </c>
      <c r="J70" s="18">
        <f t="shared" si="9"/>
        <v>0</v>
      </c>
      <c r="K70" s="17">
        <v>0</v>
      </c>
    </row>
    <row r="71" spans="1:11" ht="15">
      <c r="A71" s="14" t="s">
        <v>24</v>
      </c>
      <c r="B71" s="13">
        <v>3</v>
      </c>
      <c r="C71" s="27">
        <f t="shared" si="6"/>
        <v>0.12867219728364412</v>
      </c>
      <c r="D71" s="13">
        <v>2</v>
      </c>
      <c r="E71" s="18">
        <f t="shared" si="7"/>
        <v>0.08566011181214395</v>
      </c>
      <c r="F71" s="16">
        <f>C71/E71</f>
        <v>1.5021250213381394</v>
      </c>
      <c r="G71" s="13">
        <v>0</v>
      </c>
      <c r="H71" s="18">
        <f t="shared" si="8"/>
        <v>0</v>
      </c>
      <c r="I71" s="13">
        <v>0</v>
      </c>
      <c r="J71" s="18">
        <f t="shared" si="9"/>
        <v>0</v>
      </c>
      <c r="K71" s="17">
        <v>0</v>
      </c>
    </row>
    <row r="72" spans="1:11" ht="15">
      <c r="A72" s="14" t="s">
        <v>25</v>
      </c>
      <c r="B72" s="13">
        <v>0</v>
      </c>
      <c r="C72" s="27">
        <f t="shared" si="6"/>
        <v>0</v>
      </c>
      <c r="D72" s="13">
        <v>0</v>
      </c>
      <c r="E72" s="18">
        <f t="shared" si="7"/>
        <v>0</v>
      </c>
      <c r="F72" s="17">
        <v>0</v>
      </c>
      <c r="G72" s="13">
        <v>0</v>
      </c>
      <c r="H72" s="18">
        <f t="shared" si="8"/>
        <v>0</v>
      </c>
      <c r="I72" s="13">
        <v>0</v>
      </c>
      <c r="J72" s="18">
        <f t="shared" si="9"/>
        <v>0</v>
      </c>
      <c r="K72" s="17">
        <v>0</v>
      </c>
    </row>
    <row r="73" spans="1:11" ht="15">
      <c r="A73" s="14" t="s">
        <v>26</v>
      </c>
      <c r="B73" s="13">
        <v>3</v>
      </c>
      <c r="C73" s="27">
        <f t="shared" si="6"/>
        <v>0.12867219728364412</v>
      </c>
      <c r="D73" s="13">
        <v>2</v>
      </c>
      <c r="E73" s="18">
        <f t="shared" si="7"/>
        <v>0.08566011181214395</v>
      </c>
      <c r="F73" s="16">
        <f>C73/E73</f>
        <v>1.5021250213381394</v>
      </c>
      <c r="G73" s="13">
        <v>0</v>
      </c>
      <c r="H73" s="18">
        <f t="shared" si="8"/>
        <v>0</v>
      </c>
      <c r="I73" s="13">
        <v>0</v>
      </c>
      <c r="J73" s="18">
        <f t="shared" si="9"/>
        <v>0</v>
      </c>
      <c r="K73" s="17">
        <v>0</v>
      </c>
    </row>
    <row r="74" spans="1:11" ht="15">
      <c r="A74" s="14" t="s">
        <v>27</v>
      </c>
      <c r="B74" s="13">
        <v>459</v>
      </c>
      <c r="C74" s="27">
        <f t="shared" si="6"/>
        <v>19.686846184397552</v>
      </c>
      <c r="D74" s="13">
        <v>475</v>
      </c>
      <c r="E74" s="18">
        <f t="shared" si="7"/>
        <v>20.344276555384187</v>
      </c>
      <c r="F74" s="16">
        <f>-E74/C74</f>
        <v>-1.0333943977023434</v>
      </c>
      <c r="G74" s="13">
        <v>269</v>
      </c>
      <c r="H74" s="18">
        <f t="shared" si="8"/>
        <v>88.70276330541449</v>
      </c>
      <c r="I74" s="13">
        <v>290</v>
      </c>
      <c r="J74" s="18">
        <f t="shared" si="9"/>
        <v>96.96888636249645</v>
      </c>
      <c r="K74" s="16">
        <f>-J74/H74</f>
        <v>-1.0931890140628504</v>
      </c>
    </row>
    <row r="75" spans="1:11" ht="15">
      <c r="A75" s="14" t="s">
        <v>28</v>
      </c>
      <c r="B75" s="13">
        <v>0</v>
      </c>
      <c r="C75" s="27">
        <f t="shared" si="6"/>
        <v>0</v>
      </c>
      <c r="D75" s="13">
        <v>0</v>
      </c>
      <c r="E75" s="18">
        <f t="shared" si="7"/>
        <v>0</v>
      </c>
      <c r="F75" s="17">
        <v>0</v>
      </c>
      <c r="G75" s="13">
        <v>0</v>
      </c>
      <c r="H75" s="18">
        <f t="shared" si="8"/>
        <v>0</v>
      </c>
      <c r="I75" s="13">
        <v>0</v>
      </c>
      <c r="J75" s="18">
        <f t="shared" si="9"/>
        <v>0</v>
      </c>
      <c r="K75" s="17">
        <v>0</v>
      </c>
    </row>
    <row r="76" spans="1:11" ht="15">
      <c r="A76" s="14" t="s">
        <v>29</v>
      </c>
      <c r="B76" s="13">
        <v>8</v>
      </c>
      <c r="C76" s="27">
        <f t="shared" si="6"/>
        <v>0.343125859423051</v>
      </c>
      <c r="D76" s="13">
        <v>6</v>
      </c>
      <c r="E76" s="18">
        <f t="shared" si="7"/>
        <v>0.25698033543643184</v>
      </c>
      <c r="F76" s="16">
        <f>C76/E76</f>
        <v>1.3352222411894572</v>
      </c>
      <c r="G76" s="13">
        <v>0</v>
      </c>
      <c r="H76" s="18">
        <f t="shared" si="8"/>
        <v>0</v>
      </c>
      <c r="I76" s="13">
        <v>0</v>
      </c>
      <c r="J76" s="18">
        <f t="shared" si="9"/>
        <v>0</v>
      </c>
      <c r="K76" s="17">
        <v>0</v>
      </c>
    </row>
    <row r="77" spans="1:11" ht="15">
      <c r="A77" s="22" t="s">
        <v>95</v>
      </c>
      <c r="B77" s="13">
        <v>165</v>
      </c>
      <c r="C77" s="27">
        <f t="shared" si="6"/>
        <v>7.076970850600428</v>
      </c>
      <c r="D77" s="13">
        <v>157</v>
      </c>
      <c r="E77" s="18">
        <f t="shared" si="7"/>
        <v>6.7243187772533</v>
      </c>
      <c r="F77" s="16">
        <f>C77/E77</f>
        <v>1.0524442824662124</v>
      </c>
      <c r="G77" s="13">
        <v>94</v>
      </c>
      <c r="H77" s="18">
        <f t="shared" si="8"/>
        <v>30.996504649475696</v>
      </c>
      <c r="I77" s="13">
        <v>84</v>
      </c>
      <c r="J77" s="18">
        <f t="shared" si="9"/>
        <v>28.08753949810242</v>
      </c>
      <c r="K77" s="16">
        <f>H77/J77</f>
        <v>1.1035678170232677</v>
      </c>
    </row>
    <row r="78" spans="1:11" ht="33.75">
      <c r="A78" s="20" t="s">
        <v>96</v>
      </c>
      <c r="B78" s="13">
        <v>538</v>
      </c>
      <c r="C78" s="27">
        <f t="shared" si="6"/>
        <v>23.07521404620018</v>
      </c>
      <c r="D78" s="13">
        <v>716</v>
      </c>
      <c r="E78" s="18">
        <f t="shared" si="7"/>
        <v>30.666320028747535</v>
      </c>
      <c r="F78" s="16">
        <f>-E78/C78</f>
        <v>-1.328972288939499</v>
      </c>
      <c r="G78" s="13">
        <v>5</v>
      </c>
      <c r="H78" s="18">
        <f t="shared" si="8"/>
        <v>1.648750247312537</v>
      </c>
      <c r="I78" s="13">
        <v>12</v>
      </c>
      <c r="J78" s="18">
        <f t="shared" si="9"/>
        <v>4.01250564258606</v>
      </c>
      <c r="K78" s="16">
        <f>-J78/H78</f>
        <v>-2.433664922341297</v>
      </c>
    </row>
    <row r="79" spans="1:11" ht="15">
      <c r="A79" s="14" t="s">
        <v>97</v>
      </c>
      <c r="B79" s="13">
        <v>512</v>
      </c>
      <c r="C79" s="27">
        <f t="shared" si="6"/>
        <v>21.960055003075265</v>
      </c>
      <c r="D79" s="13">
        <v>678</v>
      </c>
      <c r="E79" s="18">
        <f t="shared" si="7"/>
        <v>29.0387779043168</v>
      </c>
      <c r="F79" s="16">
        <f>-E79/C79</f>
        <v>-1.322345408526993</v>
      </c>
      <c r="G79" s="13">
        <v>5</v>
      </c>
      <c r="H79" s="18">
        <f t="shared" si="8"/>
        <v>1.648750247312537</v>
      </c>
      <c r="I79" s="13">
        <v>11</v>
      </c>
      <c r="J79" s="18">
        <f t="shared" si="9"/>
        <v>3.678130172370555</v>
      </c>
      <c r="K79" s="16">
        <f>-J79/H79</f>
        <v>-2.230859512146189</v>
      </c>
    </row>
    <row r="80" spans="1:11" ht="22.5">
      <c r="A80" s="20" t="s">
        <v>108</v>
      </c>
      <c r="B80" s="13">
        <v>226</v>
      </c>
      <c r="C80" s="27">
        <f t="shared" si="6"/>
        <v>9.693305528701192</v>
      </c>
      <c r="D80" s="13">
        <v>294</v>
      </c>
      <c r="E80" s="18">
        <f t="shared" si="7"/>
        <v>12.592036436385161</v>
      </c>
      <c r="F80" s="16">
        <f>-E80/C80</f>
        <v>-1.2990446240553373</v>
      </c>
      <c r="G80" s="13">
        <v>0</v>
      </c>
      <c r="H80" s="18">
        <f t="shared" si="8"/>
        <v>0</v>
      </c>
      <c r="I80" s="13">
        <v>0</v>
      </c>
      <c r="J80" s="18">
        <f t="shared" si="9"/>
        <v>0</v>
      </c>
      <c r="K80" s="17">
        <v>0</v>
      </c>
    </row>
    <row r="81" spans="1:11" ht="15">
      <c r="A81" s="14" t="s">
        <v>30</v>
      </c>
      <c r="B81" s="13">
        <v>206</v>
      </c>
      <c r="C81" s="27">
        <f t="shared" si="6"/>
        <v>8.835490880143563</v>
      </c>
      <c r="D81" s="13">
        <v>187</v>
      </c>
      <c r="E81" s="18">
        <f t="shared" si="7"/>
        <v>8.009220454435459</v>
      </c>
      <c r="F81" s="16">
        <f>C81/E81</f>
        <v>1.1031648998062626</v>
      </c>
      <c r="G81" s="13">
        <v>2</v>
      </c>
      <c r="H81" s="18">
        <f t="shared" si="8"/>
        <v>0.6595000989250148</v>
      </c>
      <c r="I81" s="13">
        <v>3</v>
      </c>
      <c r="J81" s="18">
        <f t="shared" si="9"/>
        <v>1.003126410646515</v>
      </c>
      <c r="K81" s="16">
        <f>-J81/H81</f>
        <v>-1.5210405764633106</v>
      </c>
    </row>
    <row r="82" spans="1:11" ht="15">
      <c r="A82" s="14" t="s">
        <v>98</v>
      </c>
      <c r="B82" s="13">
        <v>177</v>
      </c>
      <c r="C82" s="27">
        <f t="shared" si="6"/>
        <v>7.591659639735004</v>
      </c>
      <c r="D82" s="13">
        <v>192</v>
      </c>
      <c r="E82" s="18">
        <f t="shared" si="7"/>
        <v>8.223370733965819</v>
      </c>
      <c r="F82" s="23">
        <f>-E82/C82</f>
        <v>-1.0832111981054073</v>
      </c>
      <c r="G82" s="13">
        <v>1</v>
      </c>
      <c r="H82" s="18">
        <f t="shared" si="8"/>
        <v>0.3297500494625074</v>
      </c>
      <c r="I82" s="13">
        <v>1</v>
      </c>
      <c r="J82" s="18">
        <f t="shared" si="9"/>
        <v>0.334375470215505</v>
      </c>
      <c r="K82" s="16">
        <v>0</v>
      </c>
    </row>
    <row r="83" spans="1:11" ht="45">
      <c r="A83" s="20" t="s">
        <v>114</v>
      </c>
      <c r="B83" s="13">
        <v>156</v>
      </c>
      <c r="C83" s="27">
        <f t="shared" si="6"/>
        <v>6.690954258749495</v>
      </c>
      <c r="D83" s="13">
        <v>109</v>
      </c>
      <c r="E83" s="18">
        <f t="shared" si="7"/>
        <v>4.6684760937618455</v>
      </c>
      <c r="F83" s="16">
        <f>C83/E83</f>
        <v>1.4332202038455641</v>
      </c>
      <c r="G83" s="13">
        <v>3</v>
      </c>
      <c r="H83" s="18">
        <f t="shared" si="8"/>
        <v>0.9892501483875222</v>
      </c>
      <c r="I83" s="13">
        <v>2</v>
      </c>
      <c r="J83" s="18">
        <f t="shared" si="9"/>
        <v>0.66875094043101</v>
      </c>
      <c r="K83" s="16">
        <f>H83/J83</f>
        <v>1.4792504781375715</v>
      </c>
    </row>
    <row r="84" spans="1:11" ht="33.75">
      <c r="A84" s="20" t="s">
        <v>99</v>
      </c>
      <c r="B84" s="26">
        <v>204681</v>
      </c>
      <c r="C84" s="27">
        <f t="shared" si="6"/>
        <v>8778.918004071189</v>
      </c>
      <c r="D84" s="13">
        <v>159556</v>
      </c>
      <c r="E84" s="18">
        <f t="shared" si="7"/>
        <v>6833.79240014922</v>
      </c>
      <c r="F84" s="16">
        <f>C84/E84</f>
        <v>1.2846334055859665</v>
      </c>
      <c r="G84" s="13">
        <v>123857</v>
      </c>
      <c r="H84" s="18">
        <f t="shared" si="8"/>
        <v>40841.85187627778</v>
      </c>
      <c r="I84" s="13">
        <v>97974</v>
      </c>
      <c r="J84" s="18">
        <f t="shared" si="9"/>
        <v>32760.102318893885</v>
      </c>
      <c r="K84" s="16">
        <f>H84/J84</f>
        <v>1.2466948814357905</v>
      </c>
    </row>
    <row r="85" spans="1:11" ht="22.5">
      <c r="A85" s="20" t="s">
        <v>100</v>
      </c>
      <c r="B85" s="13">
        <v>203876</v>
      </c>
      <c r="C85" s="27">
        <f t="shared" si="6"/>
        <v>8744.390964466744</v>
      </c>
      <c r="D85" s="13">
        <v>159238</v>
      </c>
      <c r="E85" s="18">
        <f t="shared" si="7"/>
        <v>6820.172442371089</v>
      </c>
      <c r="F85" s="16">
        <f>C85/E85</f>
        <v>1.2821363445506495</v>
      </c>
      <c r="G85" s="13">
        <v>123461</v>
      </c>
      <c r="H85" s="18">
        <f t="shared" si="8"/>
        <v>40711.27085669063</v>
      </c>
      <c r="I85" s="13">
        <v>97798</v>
      </c>
      <c r="J85" s="18">
        <f t="shared" si="9"/>
        <v>32701.25223613596</v>
      </c>
      <c r="K85" s="16">
        <f>H85/J85</f>
        <v>1.2449453177729792</v>
      </c>
    </row>
    <row r="86" spans="1:11" ht="15">
      <c r="A86" s="14" t="s">
        <v>31</v>
      </c>
      <c r="B86" s="13">
        <v>805</v>
      </c>
      <c r="C86" s="27">
        <f t="shared" si="6"/>
        <v>34.52703960444451</v>
      </c>
      <c r="D86" s="13">
        <v>318</v>
      </c>
      <c r="E86" s="18">
        <f t="shared" si="7"/>
        <v>13.619957778130887</v>
      </c>
      <c r="F86" s="16">
        <f>C86/E86</f>
        <v>2.5350327928243237</v>
      </c>
      <c r="G86" s="13">
        <v>396</v>
      </c>
      <c r="H86" s="18">
        <f t="shared" si="8"/>
        <v>130.58101958715295</v>
      </c>
      <c r="I86" s="13">
        <v>176</v>
      </c>
      <c r="J86" s="18">
        <f t="shared" si="9"/>
        <v>58.85008275792888</v>
      </c>
      <c r="K86" s="16">
        <f>H86/J86</f>
        <v>2.2188757172063576</v>
      </c>
    </row>
    <row r="87" spans="1:11" ht="15">
      <c r="A87" s="14" t="s">
        <v>109</v>
      </c>
      <c r="B87" s="13">
        <v>4729</v>
      </c>
      <c r="C87" s="27">
        <f t="shared" si="6"/>
        <v>202.83027365145102</v>
      </c>
      <c r="D87" s="13">
        <v>2940</v>
      </c>
      <c r="E87" s="18">
        <f t="shared" si="7"/>
        <v>125.9203643638516</v>
      </c>
      <c r="F87" s="16">
        <f>C87/E87</f>
        <v>1.610782137394118</v>
      </c>
      <c r="G87" s="13">
        <v>1058</v>
      </c>
      <c r="H87" s="18">
        <f t="shared" si="8"/>
        <v>348.87555233133287</v>
      </c>
      <c r="I87" s="13">
        <v>622</v>
      </c>
      <c r="J87" s="18">
        <f t="shared" si="9"/>
        <v>207.9815424740441</v>
      </c>
      <c r="K87" s="16">
        <f>H87/J87</f>
        <v>1.6774351617036989</v>
      </c>
    </row>
    <row r="88" spans="1:11" ht="15">
      <c r="A88" s="14" t="s">
        <v>110</v>
      </c>
      <c r="B88" s="13">
        <v>47</v>
      </c>
      <c r="C88" s="27">
        <f t="shared" si="6"/>
        <v>2.0158644241104247</v>
      </c>
      <c r="D88" s="13">
        <v>339</v>
      </c>
      <c r="E88" s="18">
        <f t="shared" si="7"/>
        <v>14.5193889521584</v>
      </c>
      <c r="F88" s="23">
        <f>-E88/C88</f>
        <v>-7.202562225168303</v>
      </c>
      <c r="G88" s="13">
        <v>11</v>
      </c>
      <c r="H88" s="18">
        <f t="shared" si="8"/>
        <v>3.6272505440875817</v>
      </c>
      <c r="I88" s="13">
        <v>71</v>
      </c>
      <c r="J88" s="18">
        <f t="shared" si="9"/>
        <v>23.740658385300854</v>
      </c>
      <c r="K88" s="16">
        <f>-J88/H88</f>
        <v>-6.545083692660306</v>
      </c>
    </row>
    <row r="89" spans="1:11" ht="15">
      <c r="A89" s="14" t="s">
        <v>111</v>
      </c>
      <c r="B89" s="13">
        <v>2271</v>
      </c>
      <c r="C89" s="27">
        <f t="shared" si="6"/>
        <v>97.40485334371861</v>
      </c>
      <c r="D89" s="13">
        <v>1580</v>
      </c>
      <c r="E89" s="18">
        <f t="shared" si="7"/>
        <v>67.67148833159372</v>
      </c>
      <c r="F89" s="16">
        <f>C89/E89</f>
        <v>1.4393780267759133</v>
      </c>
      <c r="G89" s="13">
        <v>486</v>
      </c>
      <c r="H89" s="18">
        <f t="shared" si="8"/>
        <v>160.2585240387786</v>
      </c>
      <c r="I89" s="13">
        <v>284</v>
      </c>
      <c r="J89" s="18">
        <f t="shared" si="9"/>
        <v>94.96263354120342</v>
      </c>
      <c r="K89" s="16">
        <f>H89/J89</f>
        <v>1.6875956159034269</v>
      </c>
    </row>
    <row r="90" spans="1:11" ht="22.5">
      <c r="A90" s="20" t="s">
        <v>112</v>
      </c>
      <c r="B90" s="13">
        <v>39</v>
      </c>
      <c r="C90" s="27">
        <f t="shared" si="6"/>
        <v>1.6727385646873738</v>
      </c>
      <c r="D90" s="13">
        <v>32</v>
      </c>
      <c r="E90" s="18">
        <f t="shared" si="7"/>
        <v>1.3705617889943031</v>
      </c>
      <c r="F90" s="16">
        <f>C90/E90</f>
        <v>1.2204765798372383</v>
      </c>
      <c r="G90" s="13">
        <v>16</v>
      </c>
      <c r="H90" s="18">
        <f t="shared" si="8"/>
        <v>5.276000791400119</v>
      </c>
      <c r="I90" s="13">
        <v>14</v>
      </c>
      <c r="J90" s="18">
        <f t="shared" si="9"/>
        <v>4.68125658301707</v>
      </c>
      <c r="K90" s="16">
        <f>H90/J90</f>
        <v>1.127047983342912</v>
      </c>
    </row>
    <row r="91" spans="1:11" ht="15">
      <c r="A91" s="14" t="s">
        <v>101</v>
      </c>
      <c r="B91" s="13">
        <v>1</v>
      </c>
      <c r="C91" s="27">
        <f t="shared" si="6"/>
        <v>0.04289073242788138</v>
      </c>
      <c r="D91" s="13">
        <v>0</v>
      </c>
      <c r="E91" s="18">
        <f t="shared" si="7"/>
        <v>0</v>
      </c>
      <c r="F91" s="24">
        <v>1</v>
      </c>
      <c r="G91" s="13">
        <v>1</v>
      </c>
      <c r="H91" s="18">
        <f t="shared" si="8"/>
        <v>0.3297500494625074</v>
      </c>
      <c r="I91" s="13">
        <v>0</v>
      </c>
      <c r="J91" s="18">
        <f t="shared" si="9"/>
        <v>0</v>
      </c>
      <c r="K91" s="17">
        <v>1</v>
      </c>
    </row>
    <row r="92" spans="1:11" ht="15">
      <c r="A92" s="14" t="s">
        <v>102</v>
      </c>
      <c r="B92" s="13">
        <v>35</v>
      </c>
      <c r="C92" s="27">
        <f t="shared" si="6"/>
        <v>1.5011756349758483</v>
      </c>
      <c r="D92" s="13">
        <v>31</v>
      </c>
      <c r="E92" s="18">
        <f t="shared" si="7"/>
        <v>1.3277317330882312</v>
      </c>
      <c r="F92" s="16">
        <f>C92/E92</f>
        <v>1.1306317364910727</v>
      </c>
      <c r="G92" s="13">
        <v>13</v>
      </c>
      <c r="H92" s="18">
        <f t="shared" si="8"/>
        <v>4.286750643012597</v>
      </c>
      <c r="I92" s="13">
        <v>5</v>
      </c>
      <c r="J92" s="18">
        <f t="shared" si="9"/>
        <v>1.6718773510775249</v>
      </c>
      <c r="K92" s="16">
        <f>H92/J92</f>
        <v>2.5640341621051244</v>
      </c>
    </row>
    <row r="93" spans="1:11" ht="15">
      <c r="A93" s="22" t="s">
        <v>32</v>
      </c>
      <c r="B93" s="13">
        <v>434</v>
      </c>
      <c r="C93" s="27">
        <f t="shared" si="6"/>
        <v>18.61457787370052</v>
      </c>
      <c r="D93" s="13">
        <v>430</v>
      </c>
      <c r="E93" s="18">
        <f t="shared" si="7"/>
        <v>18.416924039610947</v>
      </c>
      <c r="F93" s="16">
        <f>C93/E93</f>
        <v>1.0107321849003916</v>
      </c>
      <c r="G93" s="13">
        <v>389</v>
      </c>
      <c r="H93" s="18">
        <f t="shared" si="8"/>
        <v>128.27276924091538</v>
      </c>
      <c r="I93" s="13">
        <v>387</v>
      </c>
      <c r="J93" s="18">
        <f t="shared" si="9"/>
        <v>129.40330697340042</v>
      </c>
      <c r="K93" s="16">
        <f>H93/J93</f>
        <v>0.9912634556339628</v>
      </c>
    </row>
    <row r="94" spans="1:11" ht="15">
      <c r="A94" s="22" t="s">
        <v>33</v>
      </c>
      <c r="B94" s="13">
        <v>107</v>
      </c>
      <c r="C94" s="27">
        <f t="shared" si="6"/>
        <v>4.589308369783307</v>
      </c>
      <c r="D94" s="13">
        <v>120</v>
      </c>
      <c r="E94" s="18">
        <f t="shared" si="7"/>
        <v>5.139606708728637</v>
      </c>
      <c r="F94" s="23">
        <f>-E94/C94</f>
        <v>-1.1199087737421562</v>
      </c>
      <c r="G94" s="13">
        <v>40</v>
      </c>
      <c r="H94" s="18">
        <f t="shared" si="8"/>
        <v>13.190001978500296</v>
      </c>
      <c r="I94" s="13">
        <v>40</v>
      </c>
      <c r="J94" s="18">
        <f t="shared" si="9"/>
        <v>13.375018808620199</v>
      </c>
      <c r="K94" s="16">
        <v>1</v>
      </c>
    </row>
    <row r="95" spans="1:11" ht="15">
      <c r="A95" s="22" t="s">
        <v>34</v>
      </c>
      <c r="B95" s="13">
        <v>1</v>
      </c>
      <c r="C95" s="27">
        <f t="shared" si="6"/>
        <v>0.04289073242788138</v>
      </c>
      <c r="D95" s="13">
        <v>4</v>
      </c>
      <c r="E95" s="18">
        <f t="shared" si="7"/>
        <v>0.1713202236242879</v>
      </c>
      <c r="F95" s="23">
        <f>-E95/C95</f>
        <v>-3.9943412930136897</v>
      </c>
      <c r="G95" s="13">
        <v>1</v>
      </c>
      <c r="H95" s="18">
        <f t="shared" si="8"/>
        <v>0.3297500494625074</v>
      </c>
      <c r="I95" s="13">
        <v>3</v>
      </c>
      <c r="J95" s="18">
        <f t="shared" si="9"/>
        <v>1.003126410646515</v>
      </c>
      <c r="K95" s="16">
        <f>-J95/H95</f>
        <v>-3.042081152926621</v>
      </c>
    </row>
    <row r="96" spans="1:11" ht="15">
      <c r="A96" s="14" t="s">
        <v>35</v>
      </c>
      <c r="B96" s="13">
        <v>0</v>
      </c>
      <c r="C96" s="27">
        <f t="shared" si="6"/>
        <v>0</v>
      </c>
      <c r="D96" s="13">
        <v>2</v>
      </c>
      <c r="E96" s="18">
        <f t="shared" si="7"/>
        <v>0.08566011181214395</v>
      </c>
      <c r="F96" s="23">
        <v>0</v>
      </c>
      <c r="G96" s="13">
        <v>0</v>
      </c>
      <c r="H96" s="18">
        <f t="shared" si="8"/>
        <v>0</v>
      </c>
      <c r="I96" s="13">
        <v>0</v>
      </c>
      <c r="J96" s="18">
        <f t="shared" si="9"/>
        <v>0</v>
      </c>
      <c r="K96" s="17">
        <v>0</v>
      </c>
    </row>
    <row r="97" spans="1:11" ht="15">
      <c r="A97" s="14" t="s">
        <v>36</v>
      </c>
      <c r="B97" s="13">
        <v>0</v>
      </c>
      <c r="C97" s="27">
        <f t="shared" si="6"/>
        <v>0</v>
      </c>
      <c r="D97" s="13">
        <v>2</v>
      </c>
      <c r="E97" s="18">
        <f t="shared" si="7"/>
        <v>0.08566011181214395</v>
      </c>
      <c r="F97" s="23">
        <v>0</v>
      </c>
      <c r="G97" s="13">
        <v>0</v>
      </c>
      <c r="H97" s="18">
        <f t="shared" si="8"/>
        <v>0</v>
      </c>
      <c r="I97" s="13">
        <v>0</v>
      </c>
      <c r="J97" s="18">
        <f t="shared" si="9"/>
        <v>0</v>
      </c>
      <c r="K97" s="17">
        <v>0</v>
      </c>
    </row>
    <row r="98" spans="1:11" ht="15">
      <c r="A98" s="14" t="s">
        <v>103</v>
      </c>
      <c r="B98" s="13">
        <v>0</v>
      </c>
      <c r="C98" s="27">
        <f t="shared" si="6"/>
        <v>0</v>
      </c>
      <c r="D98" s="13">
        <v>0</v>
      </c>
      <c r="E98" s="18">
        <f t="shared" si="7"/>
        <v>0</v>
      </c>
      <c r="F98" s="24">
        <v>0</v>
      </c>
      <c r="G98" s="13">
        <v>0</v>
      </c>
      <c r="H98" s="18">
        <f t="shared" si="8"/>
        <v>0</v>
      </c>
      <c r="I98" s="13">
        <v>0</v>
      </c>
      <c r="J98" s="18">
        <f t="shared" si="9"/>
        <v>0</v>
      </c>
      <c r="K98" s="17">
        <v>0</v>
      </c>
    </row>
    <row r="99" spans="1:11" ht="15">
      <c r="A99" s="28" t="s">
        <v>37</v>
      </c>
      <c r="B99" s="13">
        <v>107</v>
      </c>
      <c r="C99" s="27">
        <f t="shared" si="6"/>
        <v>4.589308369783307</v>
      </c>
      <c r="D99" s="13">
        <v>101</v>
      </c>
      <c r="E99" s="18">
        <f t="shared" si="7"/>
        <v>4.325835646513269</v>
      </c>
      <c r="F99" s="16">
        <f>C99/E99</f>
        <v>1.0609067807470687</v>
      </c>
      <c r="G99" s="13">
        <v>99</v>
      </c>
      <c r="H99" s="18">
        <f t="shared" si="8"/>
        <v>32.64525489678824</v>
      </c>
      <c r="I99" s="13">
        <v>96</v>
      </c>
      <c r="J99" s="18">
        <f t="shared" si="9"/>
        <v>32.10004514068848</v>
      </c>
      <c r="K99" s="16">
        <f>H99/J99</f>
        <v>1.0169847037195807</v>
      </c>
    </row>
    <row r="100" spans="1:11" ht="15">
      <c r="A100" s="14" t="s">
        <v>38</v>
      </c>
      <c r="B100" s="13">
        <v>0</v>
      </c>
      <c r="C100" s="27">
        <f t="shared" si="6"/>
        <v>0</v>
      </c>
      <c r="D100" s="13">
        <v>0</v>
      </c>
      <c r="E100" s="18">
        <f t="shared" si="7"/>
        <v>0</v>
      </c>
      <c r="F100" s="24">
        <v>0</v>
      </c>
      <c r="G100" s="13">
        <v>0</v>
      </c>
      <c r="H100" s="18">
        <f t="shared" si="8"/>
        <v>0</v>
      </c>
      <c r="I100" s="13">
        <v>0</v>
      </c>
      <c r="J100" s="18">
        <f t="shared" si="9"/>
        <v>0</v>
      </c>
      <c r="K100" s="17">
        <v>0</v>
      </c>
    </row>
    <row r="101" spans="1:11" ht="15">
      <c r="A101" s="14" t="s">
        <v>39</v>
      </c>
      <c r="B101" s="13">
        <v>1</v>
      </c>
      <c r="C101" s="27">
        <f t="shared" si="6"/>
        <v>0.04289073242788138</v>
      </c>
      <c r="D101" s="13">
        <v>3</v>
      </c>
      <c r="E101" s="18">
        <f t="shared" si="7"/>
        <v>0.12849016771821592</v>
      </c>
      <c r="F101" s="23">
        <f>-E101/C101</f>
        <v>-2.995755969760267</v>
      </c>
      <c r="G101" s="13">
        <v>0</v>
      </c>
      <c r="H101" s="18">
        <f t="shared" si="8"/>
        <v>0</v>
      </c>
      <c r="I101" s="13">
        <v>0</v>
      </c>
      <c r="J101" s="18">
        <f t="shared" si="9"/>
        <v>0</v>
      </c>
      <c r="K101" s="17">
        <v>0</v>
      </c>
    </row>
    <row r="102" spans="1:11" ht="15">
      <c r="A102" s="14" t="s">
        <v>40</v>
      </c>
      <c r="B102" s="13">
        <v>0</v>
      </c>
      <c r="C102" s="27">
        <f t="shared" si="6"/>
        <v>0</v>
      </c>
      <c r="D102" s="13">
        <v>0</v>
      </c>
      <c r="E102" s="18">
        <f t="shared" si="7"/>
        <v>0</v>
      </c>
      <c r="F102" s="24">
        <v>0</v>
      </c>
      <c r="G102" s="13">
        <v>0</v>
      </c>
      <c r="H102" s="18">
        <f t="shared" si="8"/>
        <v>0</v>
      </c>
      <c r="I102" s="13">
        <v>0</v>
      </c>
      <c r="J102" s="18">
        <f t="shared" si="9"/>
        <v>0</v>
      </c>
      <c r="K102" s="17">
        <v>0</v>
      </c>
    </row>
    <row r="103" spans="1:11" ht="15">
      <c r="A103" s="14" t="s">
        <v>104</v>
      </c>
      <c r="B103" s="13">
        <v>0</v>
      </c>
      <c r="C103" s="27">
        <f t="shared" si="6"/>
        <v>0</v>
      </c>
      <c r="D103" s="13">
        <v>0</v>
      </c>
      <c r="E103" s="18">
        <f t="shared" si="7"/>
        <v>0</v>
      </c>
      <c r="F103" s="24">
        <v>0</v>
      </c>
      <c r="G103" s="13">
        <v>0</v>
      </c>
      <c r="H103" s="18">
        <f t="shared" si="8"/>
        <v>0</v>
      </c>
      <c r="I103" s="13">
        <v>0</v>
      </c>
      <c r="J103" s="18">
        <f t="shared" si="9"/>
        <v>0</v>
      </c>
      <c r="K103" s="17">
        <v>0</v>
      </c>
    </row>
    <row r="104" spans="1:11" ht="15">
      <c r="A104" s="14" t="s">
        <v>41</v>
      </c>
      <c r="B104" s="13">
        <v>12</v>
      </c>
      <c r="C104" s="27">
        <f t="shared" si="6"/>
        <v>0.5146887891345765</v>
      </c>
      <c r="D104" s="13">
        <v>25</v>
      </c>
      <c r="E104" s="18">
        <f t="shared" si="7"/>
        <v>1.0707513976517993</v>
      </c>
      <c r="F104" s="23">
        <f>-E104/C104</f>
        <v>-2.080386090111297</v>
      </c>
      <c r="G104" s="13">
        <v>10</v>
      </c>
      <c r="H104" s="18">
        <f t="shared" si="8"/>
        <v>3.297500494625074</v>
      </c>
      <c r="I104" s="13">
        <v>14</v>
      </c>
      <c r="J104" s="18">
        <f t="shared" si="9"/>
        <v>4.68125658301707</v>
      </c>
      <c r="K104" s="16">
        <f>-J104/H104</f>
        <v>-1.4196378713657565</v>
      </c>
    </row>
    <row r="105" spans="1:11" ht="15">
      <c r="A105" s="14" t="s">
        <v>42</v>
      </c>
      <c r="B105" s="13">
        <v>0</v>
      </c>
      <c r="C105" s="27">
        <f t="shared" si="6"/>
        <v>0</v>
      </c>
      <c r="D105" s="13">
        <v>0</v>
      </c>
      <c r="E105" s="18">
        <f t="shared" si="7"/>
        <v>0</v>
      </c>
      <c r="F105" s="23">
        <v>0</v>
      </c>
      <c r="G105" s="13">
        <v>0</v>
      </c>
      <c r="H105" s="18">
        <f t="shared" si="8"/>
        <v>0</v>
      </c>
      <c r="I105" s="13">
        <v>0</v>
      </c>
      <c r="J105" s="18">
        <f t="shared" si="9"/>
        <v>0</v>
      </c>
      <c r="K105" s="17">
        <v>0</v>
      </c>
    </row>
    <row r="106" spans="1:11" ht="15">
      <c r="A106" s="14" t="s">
        <v>43</v>
      </c>
      <c r="B106" s="13">
        <v>1190</v>
      </c>
      <c r="C106" s="27">
        <f t="shared" si="6"/>
        <v>51.03997158917884</v>
      </c>
      <c r="D106" s="13">
        <v>1037</v>
      </c>
      <c r="E106" s="18">
        <f t="shared" si="7"/>
        <v>44.414767974596636</v>
      </c>
      <c r="F106" s="16">
        <f>C106/E106</f>
        <v>1.1491666829909264</v>
      </c>
      <c r="G106" s="13">
        <v>1124</v>
      </c>
      <c r="H106" s="18">
        <f t="shared" si="8"/>
        <v>370.63905559585834</v>
      </c>
      <c r="I106" s="13">
        <v>982</v>
      </c>
      <c r="J106" s="18">
        <f t="shared" si="9"/>
        <v>328.3567117516259</v>
      </c>
      <c r="K106" s="16">
        <f>H106/J106</f>
        <v>1.1287695433989346</v>
      </c>
    </row>
    <row r="107" spans="1:11" ht="15">
      <c r="A107" s="14" t="s">
        <v>44</v>
      </c>
      <c r="B107" s="13">
        <v>0</v>
      </c>
      <c r="C107" s="27">
        <f t="shared" si="6"/>
        <v>0</v>
      </c>
      <c r="D107" s="13">
        <v>0</v>
      </c>
      <c r="E107" s="18">
        <f t="shared" si="7"/>
        <v>0</v>
      </c>
      <c r="F107" s="24">
        <v>0</v>
      </c>
      <c r="G107" s="13">
        <v>0</v>
      </c>
      <c r="H107" s="18">
        <f t="shared" si="8"/>
        <v>0</v>
      </c>
      <c r="I107" s="13">
        <v>0</v>
      </c>
      <c r="J107" s="18">
        <f t="shared" si="9"/>
        <v>0</v>
      </c>
      <c r="K107" s="17">
        <v>0</v>
      </c>
    </row>
    <row r="108" spans="1:11" ht="15">
      <c r="A108" s="14" t="s">
        <v>45</v>
      </c>
      <c r="B108" s="13">
        <v>3</v>
      </c>
      <c r="C108" s="27">
        <f t="shared" si="6"/>
        <v>0.12867219728364412</v>
      </c>
      <c r="D108" s="13">
        <v>9</v>
      </c>
      <c r="E108" s="18">
        <f t="shared" si="7"/>
        <v>0.38547050315464776</v>
      </c>
      <c r="F108" s="23">
        <f>-E108/C108</f>
        <v>-2.9957559697602676</v>
      </c>
      <c r="G108" s="13">
        <v>0</v>
      </c>
      <c r="H108" s="18">
        <f t="shared" si="8"/>
        <v>0</v>
      </c>
      <c r="I108" s="13">
        <v>3</v>
      </c>
      <c r="J108" s="18">
        <f t="shared" si="9"/>
        <v>1.003126410646515</v>
      </c>
      <c r="K108" s="16">
        <v>0</v>
      </c>
    </row>
    <row r="109" spans="1:11" ht="15">
      <c r="A109" s="14" t="s">
        <v>46</v>
      </c>
      <c r="B109" s="13">
        <v>1</v>
      </c>
      <c r="C109" s="27">
        <f t="shared" si="6"/>
        <v>0.04289073242788138</v>
      </c>
      <c r="D109" s="13">
        <v>0</v>
      </c>
      <c r="E109" s="18">
        <f t="shared" si="7"/>
        <v>0</v>
      </c>
      <c r="F109" s="23">
        <v>1</v>
      </c>
      <c r="G109" s="13">
        <v>0</v>
      </c>
      <c r="H109" s="18">
        <f t="shared" si="8"/>
        <v>0</v>
      </c>
      <c r="I109" s="13">
        <v>0</v>
      </c>
      <c r="J109" s="18">
        <f t="shared" si="9"/>
        <v>0</v>
      </c>
      <c r="K109" s="17">
        <v>0</v>
      </c>
    </row>
    <row r="110" spans="1:11" ht="15">
      <c r="A110" s="14" t="s">
        <v>47</v>
      </c>
      <c r="B110" s="13">
        <v>0</v>
      </c>
      <c r="C110" s="27">
        <f t="shared" si="6"/>
        <v>0</v>
      </c>
      <c r="D110" s="13">
        <v>0</v>
      </c>
      <c r="E110" s="18">
        <f t="shared" si="7"/>
        <v>0</v>
      </c>
      <c r="F110" s="23">
        <v>0</v>
      </c>
      <c r="G110" s="13">
        <v>0</v>
      </c>
      <c r="H110" s="18">
        <f t="shared" si="8"/>
        <v>0</v>
      </c>
      <c r="I110" s="13">
        <v>0</v>
      </c>
      <c r="J110" s="18">
        <f t="shared" si="9"/>
        <v>0</v>
      </c>
      <c r="K110" s="17">
        <v>0</v>
      </c>
    </row>
    <row r="111" spans="1:11" ht="15">
      <c r="A111" s="14" t="s">
        <v>48</v>
      </c>
      <c r="B111" s="13">
        <v>3</v>
      </c>
      <c r="C111" s="27">
        <f t="shared" si="6"/>
        <v>0.12867219728364412</v>
      </c>
      <c r="D111" s="13">
        <v>2</v>
      </c>
      <c r="E111" s="18">
        <f t="shared" si="7"/>
        <v>0.08566011181214395</v>
      </c>
      <c r="F111" s="16">
        <f>C111/E111</f>
        <v>1.5021250213381394</v>
      </c>
      <c r="G111" s="13">
        <v>0</v>
      </c>
      <c r="H111" s="18">
        <f t="shared" si="8"/>
        <v>0</v>
      </c>
      <c r="I111" s="13">
        <v>1</v>
      </c>
      <c r="J111" s="18">
        <f t="shared" si="9"/>
        <v>0.334375470215505</v>
      </c>
      <c r="K111" s="16">
        <v>0</v>
      </c>
    </row>
    <row r="112" spans="1:11" ht="15">
      <c r="A112" s="14" t="s">
        <v>49</v>
      </c>
      <c r="B112" s="13">
        <v>1</v>
      </c>
      <c r="C112" s="27">
        <f t="shared" si="6"/>
        <v>0.04289073242788138</v>
      </c>
      <c r="D112" s="13">
        <v>2</v>
      </c>
      <c r="E112" s="18">
        <f t="shared" si="7"/>
        <v>0.08566011181214395</v>
      </c>
      <c r="F112" s="23">
        <f>-E112/C112</f>
        <v>-1.9971706465068448</v>
      </c>
      <c r="G112" s="13">
        <v>0</v>
      </c>
      <c r="H112" s="18">
        <f t="shared" si="8"/>
        <v>0</v>
      </c>
      <c r="I112" s="13">
        <v>0</v>
      </c>
      <c r="J112" s="18">
        <f t="shared" si="9"/>
        <v>0</v>
      </c>
      <c r="K112" s="17">
        <v>0</v>
      </c>
    </row>
    <row r="113" spans="1:11" ht="15">
      <c r="A113" s="14" t="s">
        <v>50</v>
      </c>
      <c r="B113" s="13">
        <v>2</v>
      </c>
      <c r="C113" s="27">
        <f t="shared" si="6"/>
        <v>0.08578146485576275</v>
      </c>
      <c r="D113" s="13">
        <v>2</v>
      </c>
      <c r="E113" s="18">
        <f t="shared" si="7"/>
        <v>0.08566011181214395</v>
      </c>
      <c r="F113" s="16">
        <f>C113/E113</f>
        <v>1.001416680892093</v>
      </c>
      <c r="G113" s="13">
        <v>1</v>
      </c>
      <c r="H113" s="18">
        <f t="shared" si="8"/>
        <v>0.3297500494625074</v>
      </c>
      <c r="I113" s="13">
        <v>0</v>
      </c>
      <c r="J113" s="18">
        <f t="shared" si="9"/>
        <v>0</v>
      </c>
      <c r="K113" s="17">
        <v>1</v>
      </c>
    </row>
    <row r="114" spans="1:11" ht="15">
      <c r="A114" s="14" t="s">
        <v>117</v>
      </c>
      <c r="B114" s="13">
        <v>5</v>
      </c>
      <c r="C114" s="27">
        <f t="shared" si="6"/>
        <v>0.2144536621394069</v>
      </c>
      <c r="D114" s="13">
        <v>0</v>
      </c>
      <c r="E114" s="18">
        <f t="shared" si="7"/>
        <v>0</v>
      </c>
      <c r="F114" s="24">
        <v>5</v>
      </c>
      <c r="G114" s="13">
        <v>0</v>
      </c>
      <c r="H114" s="18">
        <f t="shared" si="8"/>
        <v>0</v>
      </c>
      <c r="I114" s="13">
        <v>0</v>
      </c>
      <c r="J114" s="18">
        <f t="shared" si="9"/>
        <v>0</v>
      </c>
      <c r="K114" s="17"/>
    </row>
    <row r="115" spans="1:11" ht="15">
      <c r="A115" s="14" t="s">
        <v>51</v>
      </c>
      <c r="B115" s="13">
        <v>2</v>
      </c>
      <c r="C115" s="27">
        <f t="shared" si="6"/>
        <v>0.08578146485576275</v>
      </c>
      <c r="D115" s="13">
        <v>4</v>
      </c>
      <c r="E115" s="18">
        <f t="shared" si="7"/>
        <v>0.1713202236242879</v>
      </c>
      <c r="F115" s="23">
        <f>-E115/C115</f>
        <v>-1.9971706465068448</v>
      </c>
      <c r="G115" s="13">
        <v>0</v>
      </c>
      <c r="H115" s="18">
        <f t="shared" si="8"/>
        <v>0</v>
      </c>
      <c r="I115" s="13">
        <v>0</v>
      </c>
      <c r="J115" s="18">
        <f t="shared" si="9"/>
        <v>0</v>
      </c>
      <c r="K115" s="16">
        <v>0</v>
      </c>
    </row>
    <row r="116" spans="1:11" ht="15">
      <c r="A116" s="14" t="s">
        <v>52</v>
      </c>
      <c r="B116" s="13">
        <v>0</v>
      </c>
      <c r="C116" s="27">
        <f t="shared" si="6"/>
        <v>0</v>
      </c>
      <c r="D116" s="13">
        <v>0</v>
      </c>
      <c r="E116" s="18">
        <f t="shared" si="7"/>
        <v>0</v>
      </c>
      <c r="F116" s="24">
        <v>0</v>
      </c>
      <c r="G116" s="13">
        <v>0</v>
      </c>
      <c r="H116" s="18">
        <f t="shared" si="8"/>
        <v>0</v>
      </c>
      <c r="I116" s="13">
        <v>0</v>
      </c>
      <c r="J116" s="18">
        <f t="shared" si="9"/>
        <v>0</v>
      </c>
      <c r="K116" s="17">
        <v>0</v>
      </c>
    </row>
    <row r="117" spans="1:11" ht="15">
      <c r="A117" s="14" t="s">
        <v>105</v>
      </c>
      <c r="B117" s="13">
        <v>0</v>
      </c>
      <c r="C117" s="27">
        <f t="shared" si="6"/>
        <v>0</v>
      </c>
      <c r="D117" s="13">
        <v>5</v>
      </c>
      <c r="E117" s="18">
        <f t="shared" si="7"/>
        <v>0.21415027953035987</v>
      </c>
      <c r="F117" s="23">
        <v>0</v>
      </c>
      <c r="G117" s="13">
        <v>0</v>
      </c>
      <c r="H117" s="18">
        <f t="shared" si="8"/>
        <v>0</v>
      </c>
      <c r="I117" s="13">
        <v>0</v>
      </c>
      <c r="J117" s="18">
        <f t="shared" si="9"/>
        <v>0</v>
      </c>
      <c r="K117" s="17">
        <v>0</v>
      </c>
    </row>
    <row r="118" spans="3:8" ht="15">
      <c r="C118" s="19"/>
      <c r="E118" s="15"/>
      <c r="H118" s="19"/>
    </row>
    <row r="119" spans="3:8" ht="15">
      <c r="C119" s="19"/>
      <c r="H119" s="19"/>
    </row>
    <row r="120" ht="15">
      <c r="H120" s="19"/>
    </row>
  </sheetData>
  <sheetProtection/>
  <mergeCells count="10">
    <mergeCell ref="B2:E2"/>
    <mergeCell ref="A2:A4"/>
    <mergeCell ref="G2:J2"/>
    <mergeCell ref="A1:K1"/>
    <mergeCell ref="K2:K4"/>
    <mergeCell ref="G3:H3"/>
    <mergeCell ref="I3:J3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2013-09-10T12:37:29Z</cp:lastPrinted>
  <dcterms:created xsi:type="dcterms:W3CDTF">2010-12-01T10:49:57Z</dcterms:created>
  <dcterms:modified xsi:type="dcterms:W3CDTF">2013-09-10T12:37:33Z</dcterms:modified>
  <cp:category/>
  <cp:version/>
  <cp:contentType/>
  <cp:contentStatus/>
</cp:coreProperties>
</file>