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<sst xmlns="http://schemas.openxmlformats.org/spreadsheetml/2006/main" count="130" uniqueCount="123">
  <si>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</si>
  <si>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</si>
  <si>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</si>
  <si>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</si>
  <si>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</si>
  <si>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</si>
  <si>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</si>
  <si>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</si>
  <si>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</si>
  <si>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</si>
  <si>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</si>
  <si>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</si>
  <si>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</si>
  <si>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</si>
  <si>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</si>
  <si>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</si>
  <si>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</si>
  <si>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</si>
  <si>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</si>
  <si>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</si>
  <si>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</si>
  <si>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</si>
  <si>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</si>
  <si>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</si>
  <si>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</si>
  <si>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</si>
  <si>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</si>
  <si>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</si>
  <si>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</si>
  <si>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</si>
  <si>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</si>
  <si>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</si>
  <si>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</si>
  <si>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</si>
  <si>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</si>
  <si>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</si>
  <si>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</si>
  <si>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</si>
  <si>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</si>
  <si>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</si>
  <si>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</si>
  <si>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</si>
  <si>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</si>
  <si>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</si>
  <si>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</si>
  <si>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</si>
  <si>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</si>
  <si>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</si>
  <si>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</si>
  <si>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</si>
  <si>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</si>
  <si>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</si>
  <si>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</si>
  <si>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</si>
  <si>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</si>
  <si>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рост, сниж.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</si>
  <si>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</si>
  <si>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</si>
  <si>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</si>
  <si>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</si>
  <si>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</si>
  <si>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</si>
  <si>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</si>
  <si>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</si>
  <si>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</si>
  <si>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</si>
  <si>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</si>
  <si>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</si>
  <si>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</si>
  <si>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</si>
  <si>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</si>
  <si>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</si>
  <si>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</si>
  <si>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</si>
  <si>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</si>
  <si>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</si>
  <si>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</si>
  <si>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</si>
  <si>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</si>
  <si>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</si>
  <si>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</si>
  <si>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</si>
  <si>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</si>
  <si>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</si>
  <si>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</si>
  <si>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</si>
  <si>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</si>
  <si>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Носители гепатита С</t>
  </si>
  <si>
    <t>Паротит эпидемический</t>
  </si>
  <si>
    <t>Менингококковая инфекция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</si>
  <si>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</si>
  <si>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</si>
  <si>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</si>
  <si>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</si>
  <si>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</si>
  <si>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</si>
  <si>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</si>
  <si>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</si>
  <si>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</si>
  <si>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</si>
  <si>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</si>
  <si>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</si>
  <si>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</si>
  <si>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</si>
  <si>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</si>
  <si>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</si>
  <si>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</si>
  <si>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</si>
  <si>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</si>
  <si>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</si>
  <si>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</si>
  <si>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</si>
  <si>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</si>
  <si>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</si>
  <si>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</si>
  <si>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</si>
  <si>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Укусы клещами</t>
  </si>
  <si>
    <t>Дирофиляриоз</t>
  </si>
  <si>
    <t>Информационный бюллетень январь - июль 2013г.</t>
  </si>
  <si>
    <t>1 -7   2013</t>
  </si>
  <si>
    <t>1-7    2012</t>
  </si>
  <si>
    <t>1 -7    2013</t>
  </si>
  <si>
    <t>1 -7    2012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</si>
</sst>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10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 wrapText="1"/>
    </xf>
    <xf numFmtId="164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left" vertical="center"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2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2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36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36" fillId="0" borderId="14" xfId="0" applyFont="1" applyBorder="1" applyAlignment="1">
      <alignment horizontal="left" vertical="center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1" sqref="A1:IV7"/>
    </sheetView>
  </sheetViews>
  <sheetFormatPr defaultColWidth="9.7109375" defaultRowHeight="15"/>
  <cols>
    <col min="1" max="1" width="20.7109375" style="0" customWidth="1"/>
  </cols>
  <sheetData>
    <row r="1" ht="15">
      <c r="E1" s="1"/>
    </row>
    <row r="2" ht="15">
      <c r="E2" s="1"/>
    </row>
    <row r="3" spans="1:256" ht="15">
      <c r="A3" s="3"/>
      <c r="B3" s="5"/>
      <c r="C3" s="6"/>
      <c r="D3" s="6"/>
      <c r="E3" s="6"/>
      <c r="F3" s="6"/>
      <c r="G3" s="6"/>
      <c r="H3" s="5"/>
      <c r="I3" s="6"/>
      <c r="J3" s="6"/>
      <c r="K3" s="6"/>
      <c r="L3" s="6"/>
      <c r="M3" s="6"/>
      <c r="N3" s="5"/>
      <c r="O3" s="6"/>
      <c r="P3" s="6"/>
      <c r="Q3" s="6"/>
      <c r="R3" s="6"/>
      <c r="S3" s="6"/>
      <c r="T3" s="5"/>
      <c r="U3" s="6"/>
      <c r="V3" s="6"/>
      <c r="W3" s="6"/>
      <c r="X3" s="6"/>
      <c r="Y3" s="6"/>
      <c r="Z3" s="5"/>
      <c r="AA3" s="6"/>
      <c r="AB3" s="6"/>
      <c r="AC3" s="6"/>
      <c r="AD3" s="6"/>
      <c r="AE3" s="6"/>
      <c r="AF3" s="5"/>
      <c r="AG3" s="6"/>
      <c r="AH3" s="6"/>
      <c r="AI3" s="6"/>
      <c r="AJ3" s="6"/>
      <c r="AK3" s="6"/>
      <c r="AL3" s="5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5"/>
      <c r="AY3" s="6"/>
      <c r="AZ3" s="6"/>
      <c r="BA3" s="6"/>
      <c r="BB3" s="6"/>
      <c r="BC3" s="6"/>
      <c r="BD3" s="5"/>
      <c r="BE3" s="6"/>
      <c r="BF3" s="6"/>
      <c r="BG3" s="6"/>
      <c r="BH3" s="6"/>
      <c r="BI3" s="6"/>
      <c r="BJ3" s="5"/>
      <c r="BK3" s="6"/>
      <c r="BL3" s="6"/>
      <c r="BM3" s="6"/>
      <c r="BN3" s="6"/>
      <c r="BO3" s="6"/>
      <c r="BP3" s="5"/>
      <c r="BQ3" s="6"/>
      <c r="BR3" s="6"/>
      <c r="BS3" s="6"/>
      <c r="BT3" s="6"/>
      <c r="BU3" s="6"/>
      <c r="BV3" s="5"/>
      <c r="BW3" s="6"/>
      <c r="BX3" s="6"/>
      <c r="BY3" s="6"/>
      <c r="BZ3" s="6"/>
      <c r="CA3" s="6"/>
      <c r="CB3" s="5"/>
      <c r="CC3" s="6"/>
      <c r="CD3" s="6"/>
      <c r="CE3" s="6"/>
      <c r="CF3" s="6"/>
      <c r="CG3" s="6"/>
      <c r="CH3" s="5"/>
      <c r="CI3" s="6"/>
      <c r="CJ3" s="6"/>
      <c r="CK3" s="6"/>
      <c r="CL3" s="6"/>
      <c r="CM3" s="6"/>
      <c r="CN3" s="5"/>
      <c r="CO3" s="6"/>
      <c r="CP3" s="6"/>
      <c r="CQ3" s="6"/>
      <c r="CR3" s="6"/>
      <c r="CS3" s="6"/>
      <c r="CT3" s="5"/>
      <c r="CU3" s="6"/>
      <c r="CV3" s="6"/>
      <c r="CW3" s="6"/>
      <c r="CX3" s="6"/>
      <c r="CY3" s="6"/>
      <c r="CZ3" s="5"/>
      <c r="DA3" s="6"/>
      <c r="DB3" s="6"/>
      <c r="DC3" s="6"/>
      <c r="DD3" s="6"/>
      <c r="DE3" s="6"/>
      <c r="DF3" s="5"/>
      <c r="DG3" s="6"/>
      <c r="DH3" s="6"/>
      <c r="DI3" s="6"/>
      <c r="DJ3" s="6"/>
      <c r="DK3" s="6"/>
      <c r="DL3" s="5"/>
      <c r="DM3" s="6"/>
      <c r="DN3" s="6"/>
      <c r="DO3" s="6"/>
      <c r="DP3" s="6"/>
      <c r="DQ3" s="6"/>
      <c r="DR3" s="5"/>
      <c r="DS3" s="6"/>
      <c r="DT3" s="6"/>
      <c r="DU3" s="6"/>
      <c r="DV3" s="6"/>
      <c r="DW3" s="6"/>
      <c r="DX3" s="5"/>
      <c r="DY3" s="6"/>
      <c r="DZ3" s="6"/>
      <c r="EA3" s="6"/>
      <c r="EB3" s="6"/>
      <c r="EC3" s="6"/>
      <c r="ED3" s="5"/>
      <c r="EE3" s="6"/>
      <c r="EF3" s="6"/>
      <c r="EG3" s="6"/>
      <c r="EH3" s="6"/>
      <c r="EI3" s="6"/>
      <c r="EJ3" s="5"/>
      <c r="EK3" s="6"/>
      <c r="EL3" s="6"/>
      <c r="EM3" s="6"/>
      <c r="EN3" s="6"/>
      <c r="EO3" s="6"/>
      <c r="EP3" s="5"/>
      <c r="EQ3" s="6"/>
      <c r="ER3" s="6"/>
      <c r="ES3" s="6"/>
      <c r="ET3" s="6"/>
      <c r="EU3" s="6"/>
      <c r="EV3" s="5"/>
      <c r="EW3" s="6"/>
      <c r="EX3" s="6"/>
      <c r="EY3" s="6"/>
      <c r="EZ3" s="6"/>
      <c r="FA3" s="6"/>
      <c r="FB3" s="5"/>
      <c r="FC3" s="6"/>
      <c r="FD3" s="6"/>
      <c r="FE3" s="6"/>
      <c r="FF3" s="6"/>
      <c r="FG3" s="6"/>
      <c r="FH3" s="5"/>
      <c r="FI3" s="6"/>
      <c r="FJ3" s="6"/>
      <c r="FK3" s="6"/>
      <c r="FL3" s="6"/>
      <c r="FM3" s="6"/>
      <c r="FN3" s="5"/>
      <c r="FO3" s="6"/>
      <c r="FP3" s="6"/>
      <c r="FQ3" s="6"/>
      <c r="FR3" s="6"/>
      <c r="FS3" s="6"/>
      <c r="FT3" s="5"/>
      <c r="FU3" s="6"/>
      <c r="FV3" s="6"/>
      <c r="FW3" s="6"/>
      <c r="FX3" s="6"/>
      <c r="FY3" s="6"/>
      <c r="FZ3" s="5"/>
      <c r="GA3" s="6"/>
      <c r="GB3" s="6"/>
      <c r="GC3" s="6"/>
      <c r="GD3" s="6"/>
      <c r="GE3" s="6"/>
      <c r="GF3" s="5"/>
      <c r="GG3" s="6"/>
      <c r="GH3" s="6"/>
      <c r="GI3" s="6"/>
      <c r="GJ3" s="6"/>
      <c r="GK3" s="6"/>
      <c r="GL3" s="5"/>
      <c r="GM3" s="6"/>
      <c r="GN3" s="6"/>
      <c r="GO3" s="6"/>
      <c r="GP3" s="6"/>
      <c r="GQ3" s="6"/>
      <c r="GR3" s="5"/>
      <c r="GS3" s="6"/>
      <c r="GT3" s="6"/>
      <c r="GU3" s="6"/>
      <c r="GV3" s="6"/>
      <c r="GW3" s="6"/>
      <c r="GX3" s="5"/>
      <c r="GY3" s="6"/>
      <c r="GZ3" s="6"/>
      <c r="HA3" s="6"/>
      <c r="HB3" s="6"/>
      <c r="HC3" s="6"/>
      <c r="HD3" s="5"/>
      <c r="HE3" s="6"/>
      <c r="HF3" s="6"/>
      <c r="HG3" s="6"/>
      <c r="HH3" s="6"/>
      <c r="HI3" s="6"/>
      <c r="HJ3" s="5"/>
      <c r="HK3" s="6"/>
      <c r="HL3" s="6"/>
      <c r="HM3" s="6"/>
      <c r="HN3" s="6"/>
      <c r="HO3" s="6"/>
      <c r="HP3" s="5"/>
      <c r="HQ3" s="6"/>
      <c r="HR3" s="6"/>
      <c r="HS3" s="6"/>
      <c r="HT3" s="6"/>
      <c r="HU3" s="6"/>
      <c r="HV3" s="5"/>
      <c r="HW3" s="6"/>
      <c r="HX3" s="6"/>
      <c r="HY3" s="6"/>
      <c r="HZ3" s="6"/>
      <c r="IA3" s="6"/>
      <c r="IB3" s="5"/>
      <c r="IC3" s="6"/>
      <c r="ID3" s="6"/>
      <c r="IE3" s="6"/>
      <c r="IF3" s="6"/>
      <c r="IG3" s="6"/>
      <c r="IH3" s="5"/>
      <c r="II3" s="6"/>
      <c r="IJ3" s="6"/>
      <c r="IK3" s="6"/>
      <c r="IL3" s="6"/>
      <c r="IM3" s="6"/>
      <c r="IN3" s="5"/>
      <c r="IO3" s="6"/>
      <c r="IP3" s="6"/>
      <c r="IQ3" s="6"/>
      <c r="IR3" s="6"/>
      <c r="IS3" s="6"/>
      <c r="IT3" s="5"/>
      <c r="IU3" s="6"/>
      <c r="IV3" s="6"/>
    </row>
    <row r="4" spans="1:256" ht="15">
      <c r="A4" s="2"/>
      <c r="B4" s="6"/>
      <c r="C4" s="5"/>
      <c r="D4" s="6"/>
      <c r="E4" s="6"/>
      <c r="F4" s="5"/>
      <c r="G4" s="6"/>
      <c r="H4" s="6"/>
      <c r="I4" s="5"/>
      <c r="J4" s="6"/>
      <c r="K4" s="6"/>
      <c r="L4" s="5"/>
      <c r="M4" s="6"/>
      <c r="N4" s="6"/>
      <c r="O4" s="5"/>
      <c r="P4" s="6"/>
      <c r="Q4" s="6"/>
      <c r="R4" s="5"/>
      <c r="S4" s="6"/>
      <c r="T4" s="6"/>
      <c r="U4" s="5"/>
      <c r="V4" s="6"/>
      <c r="W4" s="6"/>
      <c r="X4" s="5"/>
      <c r="Y4" s="6"/>
      <c r="Z4" s="6"/>
      <c r="AA4" s="5"/>
      <c r="AB4" s="6"/>
      <c r="AC4" s="6"/>
      <c r="AD4" s="5"/>
      <c r="AE4" s="6"/>
      <c r="AF4" s="6"/>
      <c r="AG4" s="5"/>
      <c r="AH4" s="6"/>
      <c r="AI4" s="6"/>
      <c r="AJ4" s="5"/>
      <c r="AK4" s="6"/>
      <c r="AL4" s="6"/>
      <c r="AM4" s="5"/>
      <c r="AN4" s="6"/>
      <c r="AO4" s="6"/>
      <c r="AP4" s="5"/>
      <c r="AQ4" s="6"/>
      <c r="AR4" s="6"/>
      <c r="AS4" s="5"/>
      <c r="AT4" s="6"/>
      <c r="AU4" s="6"/>
      <c r="AV4" s="5"/>
      <c r="AW4" s="6"/>
      <c r="AX4" s="6"/>
      <c r="AY4" s="5"/>
      <c r="AZ4" s="6"/>
      <c r="BA4" s="6"/>
      <c r="BB4" s="5"/>
      <c r="BC4" s="6"/>
      <c r="BD4" s="6"/>
      <c r="BE4" s="5"/>
      <c r="BF4" s="6"/>
      <c r="BG4" s="6"/>
      <c r="BH4" s="5"/>
      <c r="BI4" s="6"/>
      <c r="BJ4" s="6"/>
      <c r="BK4" s="5"/>
      <c r="BL4" s="6"/>
      <c r="BM4" s="6"/>
      <c r="BN4" s="5"/>
      <c r="BO4" s="6"/>
      <c r="BP4" s="6"/>
      <c r="BQ4" s="5"/>
      <c r="BR4" s="6"/>
      <c r="BS4" s="6"/>
      <c r="BT4" s="5"/>
      <c r="BU4" s="6"/>
      <c r="BV4" s="6"/>
      <c r="BW4" s="5"/>
      <c r="BX4" s="6"/>
      <c r="BY4" s="6"/>
      <c r="BZ4" s="5"/>
      <c r="CA4" s="6"/>
      <c r="CB4" s="6"/>
      <c r="CC4" s="5"/>
      <c r="CD4" s="6"/>
      <c r="CE4" s="6"/>
      <c r="CF4" s="5"/>
      <c r="CG4" s="6"/>
      <c r="CH4" s="6"/>
      <c r="CI4" s="5"/>
      <c r="CJ4" s="6"/>
      <c r="CK4" s="6"/>
      <c r="CL4" s="5"/>
      <c r="CM4" s="6"/>
      <c r="CN4" s="6"/>
      <c r="CO4" s="5"/>
      <c r="CP4" s="6"/>
      <c r="CQ4" s="6"/>
      <c r="CR4" s="5"/>
      <c r="CS4" s="6"/>
      <c r="CT4" s="6"/>
      <c r="CU4" s="5"/>
      <c r="CV4" s="6"/>
      <c r="CW4" s="6"/>
      <c r="CX4" s="5"/>
      <c r="CY4" s="6"/>
      <c r="CZ4" s="6"/>
      <c r="DA4" s="5"/>
      <c r="DB4" s="6"/>
      <c r="DC4" s="6"/>
      <c r="DD4" s="5"/>
      <c r="DE4" s="6"/>
      <c r="DF4" s="6"/>
      <c r="DG4" s="5"/>
      <c r="DH4" s="6"/>
      <c r="DI4" s="6"/>
      <c r="DJ4" s="5"/>
      <c r="DK4" s="6"/>
      <c r="DL4" s="6"/>
      <c r="DM4" s="5"/>
      <c r="DN4" s="6"/>
      <c r="DO4" s="6"/>
      <c r="DP4" s="5"/>
      <c r="DQ4" s="6"/>
      <c r="DR4" s="6"/>
      <c r="DS4" s="5"/>
      <c r="DT4" s="6"/>
      <c r="DU4" s="6"/>
      <c r="DV4" s="5"/>
      <c r="DW4" s="6"/>
      <c r="DX4" s="6"/>
      <c r="DY4" s="5"/>
      <c r="DZ4" s="6"/>
      <c r="EA4" s="6"/>
      <c r="EB4" s="5"/>
      <c r="EC4" s="6"/>
      <c r="ED4" s="6"/>
      <c r="EE4" s="5"/>
      <c r="EF4" s="6"/>
      <c r="EG4" s="6"/>
      <c r="EH4" s="5"/>
      <c r="EI4" s="6"/>
      <c r="EJ4" s="6"/>
      <c r="EK4" s="5"/>
      <c r="EL4" s="6"/>
      <c r="EM4" s="6"/>
      <c r="EN4" s="5"/>
      <c r="EO4" s="6"/>
      <c r="EP4" s="6"/>
      <c r="EQ4" s="5"/>
      <c r="ER4" s="6"/>
      <c r="ES4" s="6"/>
      <c r="ET4" s="5"/>
      <c r="EU4" s="6"/>
      <c r="EV4" s="6"/>
      <c r="EW4" s="5"/>
      <c r="EX4" s="6"/>
      <c r="EY4" s="6"/>
      <c r="EZ4" s="5"/>
      <c r="FA4" s="6"/>
      <c r="FB4" s="6"/>
      <c r="FC4" s="5"/>
      <c r="FD4" s="6"/>
      <c r="FE4" s="6"/>
      <c r="FF4" s="5"/>
      <c r="FG4" s="6"/>
      <c r="FH4" s="6"/>
      <c r="FI4" s="5"/>
      <c r="FJ4" s="6"/>
      <c r="FK4" s="6"/>
      <c r="FL4" s="5"/>
      <c r="FM4" s="6"/>
      <c r="FN4" s="6"/>
      <c r="FO4" s="5"/>
      <c r="FP4" s="6"/>
      <c r="FQ4" s="6"/>
      <c r="FR4" s="5"/>
      <c r="FS4" s="6"/>
      <c r="FT4" s="6"/>
      <c r="FU4" s="5"/>
      <c r="FV4" s="6"/>
      <c r="FW4" s="6"/>
      <c r="FX4" s="5"/>
      <c r="FY4" s="6"/>
      <c r="FZ4" s="6"/>
      <c r="GA4" s="5"/>
      <c r="GB4" s="6"/>
      <c r="GC4" s="6"/>
      <c r="GD4" s="5"/>
      <c r="GE4" s="6"/>
      <c r="GF4" s="6"/>
      <c r="GG4" s="5"/>
      <c r="GH4" s="6"/>
      <c r="GI4" s="6"/>
      <c r="GJ4" s="5"/>
      <c r="GK4" s="6"/>
      <c r="GL4" s="6"/>
      <c r="GM4" s="5"/>
      <c r="GN4" s="6"/>
      <c r="GO4" s="6"/>
      <c r="GP4" s="5"/>
      <c r="GQ4" s="6"/>
      <c r="GR4" s="6"/>
      <c r="GS4" s="5"/>
      <c r="GT4" s="6"/>
      <c r="GU4" s="6"/>
      <c r="GV4" s="5"/>
      <c r="GW4" s="6"/>
      <c r="GX4" s="6"/>
      <c r="GY4" s="5"/>
      <c r="GZ4" s="6"/>
      <c r="HA4" s="6"/>
      <c r="HB4" s="5"/>
      <c r="HC4" s="6"/>
      <c r="HD4" s="6"/>
      <c r="HE4" s="5"/>
      <c r="HF4" s="6"/>
      <c r="HG4" s="6"/>
      <c r="HH4" s="5"/>
      <c r="HI4" s="6"/>
      <c r="HJ4" s="6"/>
      <c r="HK4" s="5"/>
      <c r="HL4" s="6"/>
      <c r="HM4" s="6"/>
      <c r="HN4" s="5"/>
      <c r="HO4" s="6"/>
      <c r="HP4" s="6"/>
      <c r="HQ4" s="5"/>
      <c r="HR4" s="6"/>
      <c r="HS4" s="6"/>
      <c r="HT4" s="5"/>
      <c r="HU4" s="6"/>
      <c r="HV4" s="6"/>
      <c r="HW4" s="5"/>
      <c r="HX4" s="6"/>
      <c r="HY4" s="6"/>
      <c r="HZ4" s="5"/>
      <c r="IA4" s="6"/>
      <c r="IB4" s="6"/>
      <c r="IC4" s="5"/>
      <c r="ID4" s="6"/>
      <c r="IE4" s="6"/>
      <c r="IF4" s="5"/>
      <c r="IG4" s="6"/>
      <c r="IH4" s="6"/>
      <c r="II4" s="5"/>
      <c r="IJ4" s="6"/>
      <c r="IK4" s="6"/>
      <c r="IL4" s="5"/>
      <c r="IM4" s="6"/>
      <c r="IN4" s="6"/>
      <c r="IO4" s="5"/>
      <c r="IP4" s="6"/>
      <c r="IQ4" s="6"/>
      <c r="IR4" s="5"/>
      <c r="IS4" s="6"/>
      <c r="IT4" s="6"/>
      <c r="IU4" s="5"/>
      <c r="IV4" s="6"/>
    </row>
    <row r="5" spans="1:256" ht="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5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>
      <c r="A7" s="9"/>
      <c r="B7" s="11"/>
      <c r="C7" s="11"/>
      <c r="D7" s="11"/>
      <c r="E7" s="11"/>
      <c r="F7" s="10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0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1"/>
      <c r="BE7" s="11"/>
      <c r="BF7" s="11"/>
      <c r="BG7" s="11"/>
      <c r="BH7" s="10"/>
      <c r="BI7" s="11"/>
      <c r="BJ7" s="12"/>
      <c r="BK7" s="12"/>
      <c r="BL7" s="12"/>
      <c r="BM7" s="12"/>
      <c r="BN7" s="10"/>
      <c r="BO7" s="12"/>
      <c r="BP7" s="12"/>
      <c r="BQ7" s="12"/>
      <c r="BR7" s="12"/>
      <c r="BS7" s="12"/>
      <c r="BT7" s="10"/>
      <c r="BU7" s="12"/>
      <c r="BV7" s="12"/>
      <c r="BW7" s="12"/>
      <c r="BX7" s="12"/>
      <c r="BY7" s="12"/>
      <c r="BZ7" s="10"/>
      <c r="CA7" s="12"/>
      <c r="CB7" s="12"/>
      <c r="CC7" s="12"/>
      <c r="CD7" s="12"/>
      <c r="CE7" s="12"/>
      <c r="CF7" s="10"/>
      <c r="CG7" s="12"/>
      <c r="CH7" s="12"/>
      <c r="CI7" s="12"/>
      <c r="CJ7" s="12"/>
      <c r="CK7" s="12"/>
      <c r="CL7" s="10"/>
      <c r="CM7" s="12"/>
      <c r="CN7" s="12"/>
      <c r="CO7" s="12"/>
      <c r="CP7" s="12"/>
      <c r="CQ7" s="12"/>
      <c r="CR7" s="10"/>
      <c r="CS7" s="12"/>
      <c r="CT7" s="12"/>
      <c r="CU7" s="12"/>
      <c r="CV7" s="12"/>
      <c r="CW7" s="12"/>
      <c r="CX7" s="10"/>
      <c r="CY7" s="12"/>
      <c r="CZ7" s="12"/>
      <c r="DA7" s="12"/>
      <c r="DB7" s="12"/>
      <c r="DC7" s="12"/>
      <c r="DD7" s="10"/>
      <c r="DE7" s="12"/>
      <c r="DF7" s="12"/>
      <c r="DG7" s="12"/>
      <c r="DH7" s="12"/>
      <c r="DI7" s="12"/>
      <c r="DJ7" s="10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0"/>
      <c r="DW7" s="12"/>
      <c r="DX7" s="12"/>
      <c r="DY7" s="12"/>
      <c r="DZ7" s="12"/>
      <c r="EA7" s="12"/>
      <c r="EB7" s="12"/>
      <c r="EC7" s="12"/>
      <c r="ED7" s="11"/>
      <c r="EE7" s="11"/>
      <c r="EF7" s="11"/>
      <c r="EG7" s="11"/>
      <c r="EH7" s="10"/>
      <c r="EI7" s="11"/>
      <c r="EJ7" s="12"/>
      <c r="EK7" s="11"/>
      <c r="EL7" s="11"/>
      <c r="EM7" s="12"/>
      <c r="EN7" s="10"/>
      <c r="EO7" s="11"/>
      <c r="EP7" s="12"/>
      <c r="EQ7" s="11"/>
      <c r="ER7" s="11"/>
      <c r="ES7" s="12"/>
      <c r="ET7" s="10"/>
      <c r="EU7" s="11"/>
      <c r="EV7" s="12"/>
      <c r="EW7" s="12"/>
      <c r="EX7" s="12"/>
      <c r="EY7" s="12"/>
      <c r="EZ7" s="10"/>
      <c r="FA7" s="11"/>
      <c r="FB7" s="12"/>
      <c r="FC7" s="12"/>
      <c r="FD7" s="12"/>
      <c r="FE7" s="12"/>
      <c r="FF7" s="10"/>
      <c r="FG7" s="12"/>
      <c r="FH7" s="12"/>
      <c r="FI7" s="12"/>
      <c r="FJ7" s="12"/>
      <c r="FK7" s="12"/>
      <c r="FL7" s="10"/>
      <c r="FM7" s="12"/>
      <c r="FN7" s="12"/>
      <c r="FO7" s="12"/>
      <c r="FP7" s="12"/>
      <c r="FQ7" s="12"/>
      <c r="FR7" s="10"/>
      <c r="FS7" s="12"/>
      <c r="FT7" s="12"/>
      <c r="FU7" s="11"/>
      <c r="FV7" s="11"/>
      <c r="FW7" s="12"/>
      <c r="FX7" s="10"/>
      <c r="FY7" s="11"/>
      <c r="FZ7" s="12"/>
      <c r="GA7" s="11"/>
      <c r="GB7" s="11"/>
      <c r="GC7" s="12"/>
      <c r="GD7" s="10"/>
      <c r="GE7" s="11"/>
      <c r="GF7" s="12"/>
      <c r="GG7" s="12"/>
      <c r="GH7" s="12"/>
      <c r="GI7" s="12"/>
      <c r="GJ7" s="12"/>
      <c r="GK7" s="12"/>
      <c r="GL7" s="11"/>
      <c r="GM7" s="11"/>
      <c r="GN7" s="11"/>
      <c r="GO7" s="11"/>
      <c r="GP7" s="10"/>
      <c r="GQ7" s="11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0"/>
      <c r="HU7" s="12"/>
      <c r="HV7" s="12"/>
      <c r="HW7" s="12"/>
      <c r="HX7" s="12"/>
      <c r="HY7" s="12"/>
      <c r="HZ7" s="10"/>
      <c r="IA7" s="12"/>
      <c r="IB7" s="12"/>
      <c r="IC7" s="12"/>
      <c r="ID7" s="12"/>
      <c r="IE7" s="12"/>
      <c r="IF7" s="10"/>
      <c r="IG7" s="12"/>
      <c r="IH7" s="12"/>
      <c r="II7" s="12"/>
      <c r="IJ7" s="12"/>
      <c r="IK7" s="12"/>
      <c r="IL7" s="10"/>
      <c r="IM7" s="12"/>
      <c r="IN7" s="12"/>
      <c r="IO7" s="12"/>
      <c r="IP7" s="12"/>
      <c r="IQ7" s="12"/>
      <c r="IR7" s="10"/>
      <c r="IS7" s="12"/>
      <c r="IT7" s="12"/>
      <c r="IU7" s="12"/>
      <c r="IV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0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01" sqref="O101"/>
    </sheetView>
  </sheetViews>
  <sheetFormatPr defaultColWidth="9.140625" defaultRowHeight="15"/>
  <cols>
    <col min="1" max="1" width="20.7109375" style="0" customWidth="1"/>
    <col min="2" max="2" width="8.140625" style="0" customWidth="1"/>
    <col min="3" max="3" width="9.00390625" style="0" customWidth="1"/>
    <col min="4" max="4" width="8.00390625" style="0" customWidth="1"/>
    <col min="5" max="5" width="8.7109375" style="0" customWidth="1"/>
    <col min="6" max="7" width="8.140625" style="0" customWidth="1"/>
    <col min="8" max="8" width="8.8515625" style="0" customWidth="1"/>
    <col min="9" max="9" width="7.8515625" style="0" customWidth="1"/>
    <col min="10" max="10" width="8.28125" style="0" customWidth="1"/>
    <col min="11" max="11" width="6.421875" style="0" customWidth="1"/>
    <col min="12" max="12" width="7.8515625" style="0" customWidth="1"/>
    <col min="13" max="13" width="8.421875" style="0" customWidth="1"/>
    <col min="14" max="14" width="7.421875" style="0" customWidth="1"/>
    <col min="15" max="15" width="8.421875" style="0" customWidth="1"/>
  </cols>
  <sheetData>
    <row r="1" spans="1:8" ht="15">
      <c r="A1" s="35" t="s">
        <v>118</v>
      </c>
      <c r="B1" s="35"/>
      <c r="C1" s="35"/>
      <c r="D1" s="35"/>
      <c r="E1" s="35"/>
      <c r="F1" s="35"/>
      <c r="G1" s="35"/>
      <c r="H1" s="35"/>
    </row>
    <row r="2" spans="1:11" ht="15" customHeight="1">
      <c r="A2" s="34"/>
      <c r="B2" s="34" t="s">
        <v>1</v>
      </c>
      <c r="C2" s="34"/>
      <c r="D2" s="34"/>
      <c r="E2" s="34"/>
      <c r="F2" s="30" t="s">
        <v>55</v>
      </c>
      <c r="G2" s="34" t="s">
        <v>2</v>
      </c>
      <c r="H2" s="34"/>
      <c r="I2" s="34"/>
      <c r="J2" s="34"/>
      <c r="K2" s="30" t="s">
        <v>55</v>
      </c>
    </row>
    <row r="3" spans="1:11" ht="15">
      <c r="A3" s="34"/>
      <c r="B3" s="33" t="s">
        <v>119</v>
      </c>
      <c r="C3" s="34"/>
      <c r="D3" s="33" t="s">
        <v>120</v>
      </c>
      <c r="E3" s="34"/>
      <c r="F3" s="31"/>
      <c r="G3" s="33" t="s">
        <v>121</v>
      </c>
      <c r="H3" s="34"/>
      <c r="I3" s="33" t="s">
        <v>122</v>
      </c>
      <c r="J3" s="34"/>
      <c r="K3" s="31"/>
    </row>
    <row r="4" spans="1:11" ht="15">
      <c r="A4" s="34"/>
      <c r="B4" s="13" t="s">
        <v>53</v>
      </c>
      <c r="C4" s="13" t="s">
        <v>54</v>
      </c>
      <c r="D4" s="13" t="s">
        <v>53</v>
      </c>
      <c r="E4" s="13" t="s">
        <v>54</v>
      </c>
      <c r="F4" s="32"/>
      <c r="G4" s="13" t="s">
        <v>53</v>
      </c>
      <c r="H4" s="13" t="s">
        <v>54</v>
      </c>
      <c r="I4" s="13" t="s">
        <v>53</v>
      </c>
      <c r="J4" s="13" t="s">
        <v>54</v>
      </c>
      <c r="K4" s="32"/>
    </row>
    <row r="5" spans="1:11" ht="15">
      <c r="A5" s="14" t="s">
        <v>0</v>
      </c>
      <c r="B5" s="13">
        <v>220736</v>
      </c>
      <c r="C5" s="28">
        <f>B5*100000/2331506</f>
        <v>9467.528713200823</v>
      </c>
      <c r="D5" s="13">
        <v>171642</v>
      </c>
      <c r="E5" s="19">
        <f>D5*100000/2334809</f>
        <v>7351.436455830006</v>
      </c>
      <c r="F5" s="17">
        <f>C5/E5</f>
        <v>1.2878474526828925</v>
      </c>
      <c r="G5" s="13">
        <v>132499</v>
      </c>
      <c r="H5" s="19">
        <f>G5*100000/303260</f>
        <v>43691.55180373277</v>
      </c>
      <c r="I5" s="13">
        <v>104441</v>
      </c>
      <c r="J5" s="19">
        <f>I5*100000/299065</f>
        <v>34922.50848477756</v>
      </c>
      <c r="K5" s="17">
        <f>H5/J5</f>
        <v>1.251100041189125</v>
      </c>
    </row>
    <row r="6" spans="1:11" ht="22.5">
      <c r="A6" s="26" t="s">
        <v>57</v>
      </c>
      <c r="B6" s="13">
        <v>4252</v>
      </c>
      <c r="C6" s="28">
        <f aca="true" t="shared" si="0" ref="C6:C67">B6*100000/2331506</f>
        <v>182.3713942833516</v>
      </c>
      <c r="D6" s="13">
        <v>4591</v>
      </c>
      <c r="E6" s="19">
        <f aca="true" t="shared" si="1" ref="E6:E67">D6*100000/2334809</f>
        <v>196.63278666477643</v>
      </c>
      <c r="F6" s="17">
        <f>-E6/C6</f>
        <v>-1.0781997222616329</v>
      </c>
      <c r="G6" s="13">
        <v>3025</v>
      </c>
      <c r="H6" s="19">
        <f aca="true" t="shared" si="2" ref="H6:H67">G6*100000/303260</f>
        <v>997.493899624085</v>
      </c>
      <c r="I6" s="13">
        <v>3347</v>
      </c>
      <c r="J6" s="19">
        <f aca="true" t="shared" si="3" ref="J6:J67">I6*100000/299065</f>
        <v>1119.1546988112952</v>
      </c>
      <c r="K6" s="17">
        <f>-J6/H6</f>
        <v>-1.1219664593769036</v>
      </c>
    </row>
    <row r="7" spans="1:11" ht="15">
      <c r="A7" s="14" t="s">
        <v>3</v>
      </c>
      <c r="B7" s="13">
        <v>401</v>
      </c>
      <c r="C7" s="28">
        <f t="shared" si="0"/>
        <v>17.19918370358043</v>
      </c>
      <c r="D7" s="13">
        <v>380</v>
      </c>
      <c r="E7" s="19">
        <f t="shared" si="1"/>
        <v>16.27542124430735</v>
      </c>
      <c r="F7" s="17">
        <f>C7/E7</f>
        <v>1.056758129046656</v>
      </c>
      <c r="G7" s="13">
        <v>120</v>
      </c>
      <c r="H7" s="19">
        <f t="shared" si="2"/>
        <v>39.57000593550089</v>
      </c>
      <c r="I7" s="13">
        <v>175</v>
      </c>
      <c r="J7" s="19">
        <f t="shared" si="3"/>
        <v>58.515707287713376</v>
      </c>
      <c r="K7" s="17">
        <f>-J7/H7</f>
        <v>-1.4787894493393299</v>
      </c>
    </row>
    <row r="8" spans="1:11" ht="15">
      <c r="A8" s="14" t="s">
        <v>4</v>
      </c>
      <c r="B8" s="13">
        <v>49</v>
      </c>
      <c r="C8" s="28">
        <f t="shared" si="0"/>
        <v>2.1016458889661873</v>
      </c>
      <c r="D8" s="13">
        <v>29</v>
      </c>
      <c r="E8" s="19">
        <f t="shared" si="1"/>
        <v>1.2420716212760872</v>
      </c>
      <c r="F8" s="17">
        <f>C8/E8</f>
        <v>1.6920488746107776</v>
      </c>
      <c r="G8" s="13">
        <v>19</v>
      </c>
      <c r="H8" s="19">
        <f t="shared" si="2"/>
        <v>6.265250939787641</v>
      </c>
      <c r="I8" s="13">
        <v>16</v>
      </c>
      <c r="J8" s="19">
        <f t="shared" si="3"/>
        <v>5.35000752344808</v>
      </c>
      <c r="K8" s="17">
        <f>H8/J8</f>
        <v>1.1710732951922442</v>
      </c>
    </row>
    <row r="9" spans="1:11" ht="15">
      <c r="A9" s="14" t="s">
        <v>5</v>
      </c>
      <c r="B9" s="13">
        <v>41</v>
      </c>
      <c r="C9" s="28">
        <f t="shared" si="0"/>
        <v>1.7585200295431365</v>
      </c>
      <c r="D9" s="13">
        <v>22</v>
      </c>
      <c r="E9" s="19">
        <f t="shared" si="1"/>
        <v>0.9422612299335834</v>
      </c>
      <c r="F9" s="17">
        <f>C9/E9</f>
        <v>1.8662765416625369</v>
      </c>
      <c r="G9" s="13">
        <v>16</v>
      </c>
      <c r="H9" s="19">
        <f t="shared" si="2"/>
        <v>5.276000791400119</v>
      </c>
      <c r="I9" s="13">
        <v>17</v>
      </c>
      <c r="J9" s="19">
        <f t="shared" si="3"/>
        <v>5.684382993663585</v>
      </c>
      <c r="K9" s="17">
        <f aca="true" t="shared" si="4" ref="K9:K15">-J9/H9</f>
        <v>-1.0774037416615116</v>
      </c>
    </row>
    <row r="10" spans="1:11" ht="15">
      <c r="A10" s="14" t="s">
        <v>6</v>
      </c>
      <c r="B10" s="13">
        <v>277</v>
      </c>
      <c r="C10" s="28">
        <f t="shared" si="0"/>
        <v>11.88073288252314</v>
      </c>
      <c r="D10" s="13">
        <v>264</v>
      </c>
      <c r="E10" s="19">
        <f t="shared" si="1"/>
        <v>11.307134759203</v>
      </c>
      <c r="F10" s="17">
        <f>C10/E10</f>
        <v>1.0507288659360217</v>
      </c>
      <c r="G10" s="13">
        <v>69</v>
      </c>
      <c r="H10" s="19">
        <f t="shared" si="2"/>
        <v>22.752753412913012</v>
      </c>
      <c r="I10" s="13">
        <v>87</v>
      </c>
      <c r="J10" s="19">
        <f t="shared" si="3"/>
        <v>29.090665908748935</v>
      </c>
      <c r="K10" s="17">
        <f t="shared" si="4"/>
        <v>-1.2785558468822031</v>
      </c>
    </row>
    <row r="11" spans="1:11" ht="15">
      <c r="A11" s="14" t="s">
        <v>58</v>
      </c>
      <c r="B11" s="13">
        <v>34</v>
      </c>
      <c r="C11" s="28">
        <f t="shared" si="0"/>
        <v>1.458284902547967</v>
      </c>
      <c r="D11" s="13">
        <v>65</v>
      </c>
      <c r="E11" s="19">
        <f t="shared" si="1"/>
        <v>2.7839536338946784</v>
      </c>
      <c r="F11" s="17">
        <f>-E11/C11</f>
        <v>-1.9090601768080135</v>
      </c>
      <c r="G11" s="13">
        <v>16</v>
      </c>
      <c r="H11" s="19">
        <f t="shared" si="2"/>
        <v>5.276000791400119</v>
      </c>
      <c r="I11" s="13">
        <v>55</v>
      </c>
      <c r="J11" s="19">
        <f t="shared" si="3"/>
        <v>18.390650861852773</v>
      </c>
      <c r="K11" s="17">
        <f t="shared" si="4"/>
        <v>-3.48571798772842</v>
      </c>
    </row>
    <row r="12" spans="1:11" ht="15">
      <c r="A12" s="14" t="s">
        <v>7</v>
      </c>
      <c r="B12" s="13">
        <v>25</v>
      </c>
      <c r="C12" s="28">
        <f t="shared" si="0"/>
        <v>1.0722683106970345</v>
      </c>
      <c r="D12" s="13">
        <v>108</v>
      </c>
      <c r="E12" s="19">
        <f t="shared" si="1"/>
        <v>4.625646037855773</v>
      </c>
      <c r="F12" s="17">
        <f>-E12/C12</f>
        <v>-4.313888596454785</v>
      </c>
      <c r="G12" s="13">
        <v>14</v>
      </c>
      <c r="H12" s="19">
        <f t="shared" si="2"/>
        <v>4.616500692475104</v>
      </c>
      <c r="I12" s="13">
        <v>55</v>
      </c>
      <c r="J12" s="19">
        <f t="shared" si="3"/>
        <v>18.390650861852773</v>
      </c>
      <c r="K12" s="17">
        <f t="shared" si="4"/>
        <v>-3.983677700261051</v>
      </c>
    </row>
    <row r="13" spans="1:11" ht="33.75">
      <c r="A13" s="21" t="s">
        <v>59</v>
      </c>
      <c r="B13" s="13">
        <v>10</v>
      </c>
      <c r="C13" s="28">
        <f t="shared" si="0"/>
        <v>0.4289073242788138</v>
      </c>
      <c r="D13" s="13">
        <v>64</v>
      </c>
      <c r="E13" s="19">
        <f t="shared" si="1"/>
        <v>2.7411235779886063</v>
      </c>
      <c r="F13" s="17">
        <f>-E13/C13</f>
        <v>-6.390946068821903</v>
      </c>
      <c r="G13" s="13">
        <v>4</v>
      </c>
      <c r="H13" s="19">
        <f t="shared" si="2"/>
        <v>1.3190001978500296</v>
      </c>
      <c r="I13" s="13">
        <v>16</v>
      </c>
      <c r="J13" s="19">
        <f t="shared" si="3"/>
        <v>5.35000752344808</v>
      </c>
      <c r="K13" s="17">
        <f t="shared" si="4"/>
        <v>-4.056108203902162</v>
      </c>
    </row>
    <row r="14" spans="1:11" ht="15">
      <c r="A14" s="14" t="s">
        <v>8</v>
      </c>
      <c r="B14" s="13">
        <v>8</v>
      </c>
      <c r="C14" s="28">
        <f t="shared" si="0"/>
        <v>0.343125859423051</v>
      </c>
      <c r="D14" s="13">
        <v>8</v>
      </c>
      <c r="E14" s="19">
        <f t="shared" si="1"/>
        <v>0.3426404472485758</v>
      </c>
      <c r="F14" s="17">
        <f>C14/E14</f>
        <v>1.001416680892093</v>
      </c>
      <c r="G14" s="13">
        <v>3</v>
      </c>
      <c r="H14" s="19">
        <f t="shared" si="2"/>
        <v>0.9892501483875222</v>
      </c>
      <c r="I14" s="13">
        <v>5</v>
      </c>
      <c r="J14" s="19">
        <f t="shared" si="3"/>
        <v>1.6718773510775249</v>
      </c>
      <c r="K14" s="17">
        <f t="shared" si="4"/>
        <v>-1.6900450849592341</v>
      </c>
    </row>
    <row r="15" spans="1:11" ht="15">
      <c r="A15" s="14" t="s">
        <v>106</v>
      </c>
      <c r="B15" s="13">
        <v>2</v>
      </c>
      <c r="C15" s="28">
        <f t="shared" si="0"/>
        <v>0.08578146485576275</v>
      </c>
      <c r="D15" s="13">
        <v>56</v>
      </c>
      <c r="E15" s="19">
        <f t="shared" si="1"/>
        <v>2.3984831307400305</v>
      </c>
      <c r="F15" s="17">
        <f>-E15/C15</f>
        <v>-27.960389051095827</v>
      </c>
      <c r="G15" s="13">
        <v>1</v>
      </c>
      <c r="H15" s="19">
        <f t="shared" si="2"/>
        <v>0.3297500494625074</v>
      </c>
      <c r="I15" s="13">
        <v>11</v>
      </c>
      <c r="J15" s="19">
        <f t="shared" si="3"/>
        <v>3.678130172370555</v>
      </c>
      <c r="K15" s="17">
        <f t="shared" si="4"/>
        <v>-11.154297560730946</v>
      </c>
    </row>
    <row r="16" spans="1:11" ht="15">
      <c r="A16" s="14" t="s">
        <v>62</v>
      </c>
      <c r="B16" s="13">
        <v>0</v>
      </c>
      <c r="C16" s="28">
        <f t="shared" si="0"/>
        <v>0</v>
      </c>
      <c r="D16" s="13">
        <v>0</v>
      </c>
      <c r="E16" s="19">
        <f t="shared" si="1"/>
        <v>0</v>
      </c>
      <c r="F16" s="18">
        <v>0</v>
      </c>
      <c r="G16" s="13">
        <v>0</v>
      </c>
      <c r="H16" s="19">
        <f t="shared" si="2"/>
        <v>0</v>
      </c>
      <c r="I16" s="13">
        <v>0</v>
      </c>
      <c r="J16" s="19">
        <f t="shared" si="3"/>
        <v>0</v>
      </c>
      <c r="K16" s="18">
        <v>0</v>
      </c>
    </row>
    <row r="17" spans="1:11" ht="15">
      <c r="A17" s="14" t="s">
        <v>60</v>
      </c>
      <c r="B17" s="13">
        <v>15</v>
      </c>
      <c r="C17" s="28">
        <f t="shared" si="0"/>
        <v>0.6433609864182207</v>
      </c>
      <c r="D17" s="13">
        <v>44</v>
      </c>
      <c r="E17" s="19">
        <f t="shared" si="1"/>
        <v>1.8845224598671668</v>
      </c>
      <c r="F17" s="17">
        <f>-E17/C17</f>
        <v>-2.9291836148767056</v>
      </c>
      <c r="G17" s="13">
        <v>10</v>
      </c>
      <c r="H17" s="19">
        <f t="shared" si="2"/>
        <v>3.297500494625074</v>
      </c>
      <c r="I17" s="13">
        <v>39</v>
      </c>
      <c r="J17" s="19">
        <f t="shared" si="3"/>
        <v>13.040643338404694</v>
      </c>
      <c r="K17" s="17">
        <f>-J17/H17</f>
        <v>-3.9547054988046075</v>
      </c>
    </row>
    <row r="18" spans="1:11" ht="15">
      <c r="A18" s="14" t="s">
        <v>61</v>
      </c>
      <c r="B18" s="13">
        <v>0</v>
      </c>
      <c r="C18" s="28">
        <f t="shared" si="0"/>
        <v>0</v>
      </c>
      <c r="D18" s="13">
        <v>0</v>
      </c>
      <c r="E18" s="19">
        <f t="shared" si="1"/>
        <v>0</v>
      </c>
      <c r="F18" s="18">
        <v>0</v>
      </c>
      <c r="G18" s="13">
        <v>0</v>
      </c>
      <c r="H18" s="19">
        <f t="shared" si="2"/>
        <v>0</v>
      </c>
      <c r="I18" s="13">
        <v>0</v>
      </c>
      <c r="J18" s="19">
        <f t="shared" si="3"/>
        <v>0</v>
      </c>
      <c r="K18" s="18">
        <v>0</v>
      </c>
    </row>
    <row r="19" spans="1:11" ht="22.5">
      <c r="A19" s="21" t="s">
        <v>63</v>
      </c>
      <c r="B19" s="13">
        <v>3826</v>
      </c>
      <c r="C19" s="28">
        <f t="shared" si="0"/>
        <v>164.09994226907415</v>
      </c>
      <c r="D19" s="13">
        <v>4103</v>
      </c>
      <c r="E19" s="19">
        <f t="shared" si="1"/>
        <v>175.7317193826133</v>
      </c>
      <c r="F19" s="17">
        <f>-E19/C19</f>
        <v>-1.0708822742573947</v>
      </c>
      <c r="G19" s="13">
        <v>2891</v>
      </c>
      <c r="H19" s="19">
        <f t="shared" si="2"/>
        <v>953.307392996109</v>
      </c>
      <c r="I19" s="13">
        <v>3117</v>
      </c>
      <c r="J19" s="19">
        <f t="shared" si="3"/>
        <v>1042.2483406617291</v>
      </c>
      <c r="K19" s="17">
        <f>-J19/H19</f>
        <v>-1.0932972389798545</v>
      </c>
    </row>
    <row r="20" spans="1:11" ht="22.5">
      <c r="A20" s="21" t="s">
        <v>64</v>
      </c>
      <c r="B20" s="27">
        <v>1648</v>
      </c>
      <c r="C20" s="28">
        <f t="shared" si="0"/>
        <v>70.68392704114851</v>
      </c>
      <c r="D20" s="13">
        <v>1739</v>
      </c>
      <c r="E20" s="19">
        <f t="shared" si="1"/>
        <v>74.48146722065917</v>
      </c>
      <c r="F20" s="17">
        <f>-E20/C20</f>
        <v>-1.0537256536029744</v>
      </c>
      <c r="G20" s="13">
        <v>1379</v>
      </c>
      <c r="H20" s="19">
        <f t="shared" si="2"/>
        <v>454.7253182087977</v>
      </c>
      <c r="I20" s="13">
        <v>1492</v>
      </c>
      <c r="J20" s="19">
        <f t="shared" si="3"/>
        <v>498.88820156153344</v>
      </c>
      <c r="K20" s="17">
        <f>-J20/H20</f>
        <v>-1.0971199130206717</v>
      </c>
    </row>
    <row r="21" spans="1:11" ht="22.5">
      <c r="A21" s="26" t="s">
        <v>65</v>
      </c>
      <c r="B21" s="27">
        <v>704</v>
      </c>
      <c r="C21" s="28">
        <f t="shared" si="0"/>
        <v>30.19507562922849</v>
      </c>
      <c r="D21" s="27">
        <v>761</v>
      </c>
      <c r="E21" s="19">
        <f t="shared" si="1"/>
        <v>32.59367254452077</v>
      </c>
      <c r="F21" s="17">
        <f>-E21/C21</f>
        <v>-1.079436691755475</v>
      </c>
      <c r="G21" s="27">
        <v>548</v>
      </c>
      <c r="H21" s="19">
        <f t="shared" si="2"/>
        <v>180.70302710545405</v>
      </c>
      <c r="I21" s="27">
        <v>611</v>
      </c>
      <c r="J21" s="19">
        <f t="shared" si="3"/>
        <v>204.30341230167355</v>
      </c>
      <c r="K21" s="17">
        <f>-J21/H21</f>
        <v>-1.1306031535511958</v>
      </c>
    </row>
    <row r="22" spans="1:11" ht="33.75">
      <c r="A22" s="26" t="s">
        <v>66</v>
      </c>
      <c r="B22" s="27">
        <v>353</v>
      </c>
      <c r="C22" s="28">
        <f t="shared" si="0"/>
        <v>15.140428547042127</v>
      </c>
      <c r="D22" s="27">
        <v>409</v>
      </c>
      <c r="E22" s="19">
        <f t="shared" si="1"/>
        <v>17.51749286558344</v>
      </c>
      <c r="F22" s="17">
        <f>-E22/C22</f>
        <v>-1.157001125242634</v>
      </c>
      <c r="G22" s="27">
        <v>332</v>
      </c>
      <c r="H22" s="19">
        <f t="shared" si="2"/>
        <v>109.47701642155246</v>
      </c>
      <c r="I22" s="27">
        <v>382</v>
      </c>
      <c r="J22" s="19">
        <f t="shared" si="3"/>
        <v>127.7314296223229</v>
      </c>
      <c r="K22" s="17">
        <f>-J22/H22</f>
        <v>-1.166741968291134</v>
      </c>
    </row>
    <row r="23" spans="1:11" ht="45">
      <c r="A23" s="21" t="s">
        <v>67</v>
      </c>
      <c r="B23" s="13">
        <v>0</v>
      </c>
      <c r="C23" s="28">
        <f t="shared" si="0"/>
        <v>0</v>
      </c>
      <c r="D23" s="13">
        <v>0</v>
      </c>
      <c r="E23" s="19">
        <f t="shared" si="1"/>
        <v>0</v>
      </c>
      <c r="F23" s="18">
        <v>0</v>
      </c>
      <c r="G23" s="13">
        <v>0</v>
      </c>
      <c r="H23" s="19">
        <f t="shared" si="2"/>
        <v>0</v>
      </c>
      <c r="I23" s="13">
        <v>0</v>
      </c>
      <c r="J23" s="19">
        <f t="shared" si="3"/>
        <v>0</v>
      </c>
      <c r="K23" s="18">
        <v>0</v>
      </c>
    </row>
    <row r="24" spans="1:11" ht="33.75">
      <c r="A24" s="21" t="s">
        <v>68</v>
      </c>
      <c r="B24" s="13">
        <v>2</v>
      </c>
      <c r="C24" s="28">
        <f t="shared" si="0"/>
        <v>0.08578146485576275</v>
      </c>
      <c r="D24" s="13">
        <v>4</v>
      </c>
      <c r="E24" s="19">
        <f t="shared" si="1"/>
        <v>0.1713202236242879</v>
      </c>
      <c r="F24" s="17">
        <f>-E24/C24</f>
        <v>-1.9971706465068448</v>
      </c>
      <c r="G24" s="13">
        <v>1</v>
      </c>
      <c r="H24" s="19">
        <f t="shared" si="2"/>
        <v>0.3297500494625074</v>
      </c>
      <c r="I24" s="13">
        <v>1</v>
      </c>
      <c r="J24" s="19">
        <f t="shared" si="3"/>
        <v>0.334375470215505</v>
      </c>
      <c r="K24" s="17">
        <v>0</v>
      </c>
    </row>
    <row r="25" spans="1:11" ht="22.5">
      <c r="A25" s="21" t="s">
        <v>69</v>
      </c>
      <c r="B25" s="13">
        <v>13</v>
      </c>
      <c r="C25" s="28">
        <f t="shared" si="0"/>
        <v>0.5575795215624579</v>
      </c>
      <c r="D25" s="13">
        <v>16</v>
      </c>
      <c r="E25" s="19">
        <f t="shared" si="1"/>
        <v>0.6852808944971516</v>
      </c>
      <c r="F25" s="17">
        <f>-E25/C25</f>
        <v>-1.2290280901580584</v>
      </c>
      <c r="G25" s="13">
        <v>5</v>
      </c>
      <c r="H25" s="19">
        <f t="shared" si="2"/>
        <v>1.648750247312537</v>
      </c>
      <c r="I25" s="13">
        <v>6</v>
      </c>
      <c r="J25" s="19">
        <f t="shared" si="3"/>
        <v>2.00625282129303</v>
      </c>
      <c r="K25" s="17">
        <f>-J25/H25</f>
        <v>-1.2168324611706485</v>
      </c>
    </row>
    <row r="26" spans="1:11" ht="22.5">
      <c r="A26" s="21" t="s">
        <v>70</v>
      </c>
      <c r="B26" s="13">
        <v>944</v>
      </c>
      <c r="C26" s="28">
        <f t="shared" si="0"/>
        <v>40.488851411920024</v>
      </c>
      <c r="D26" s="13">
        <v>978</v>
      </c>
      <c r="E26" s="19">
        <f t="shared" si="1"/>
        <v>41.88779467613839</v>
      </c>
      <c r="F26" s="17">
        <f>-E26/C26</f>
        <v>-1.0345513200655159</v>
      </c>
      <c r="G26" s="13">
        <v>831</v>
      </c>
      <c r="H26" s="19">
        <f t="shared" si="2"/>
        <v>274.02229110334366</v>
      </c>
      <c r="I26" s="13">
        <v>881</v>
      </c>
      <c r="J26" s="19">
        <f t="shared" si="3"/>
        <v>294.5847892598599</v>
      </c>
      <c r="K26" s="17">
        <f>-J26/H26</f>
        <v>-1.0750395089163072</v>
      </c>
    </row>
    <row r="27" spans="1:11" ht="33.75">
      <c r="A27" s="21" t="s">
        <v>71</v>
      </c>
      <c r="B27" s="27">
        <v>762</v>
      </c>
      <c r="C27" s="28">
        <f t="shared" si="0"/>
        <v>32.68273811004561</v>
      </c>
      <c r="D27" s="13">
        <v>877</v>
      </c>
      <c r="E27" s="19">
        <f t="shared" si="1"/>
        <v>37.56195902962512</v>
      </c>
      <c r="F27" s="17">
        <f>-E27/C27</f>
        <v>-1.149290457340225</v>
      </c>
      <c r="G27" s="13">
        <v>670</v>
      </c>
      <c r="H27" s="19">
        <f t="shared" si="2"/>
        <v>220.93253313987998</v>
      </c>
      <c r="I27" s="13">
        <v>803</v>
      </c>
      <c r="J27" s="19">
        <f t="shared" si="3"/>
        <v>268.50350258305053</v>
      </c>
      <c r="K27" s="17">
        <f>-J27/H27</f>
        <v>-1.2153189879602373</v>
      </c>
    </row>
    <row r="28" spans="1:11" ht="33.75">
      <c r="A28" s="21" t="s">
        <v>72</v>
      </c>
      <c r="B28" s="13">
        <v>164</v>
      </c>
      <c r="C28" s="28">
        <f t="shared" si="0"/>
        <v>7.034080118172546</v>
      </c>
      <c r="D28" s="13">
        <v>77</v>
      </c>
      <c r="E28" s="19">
        <f t="shared" si="1"/>
        <v>3.297914304767542</v>
      </c>
      <c r="F28" s="17">
        <f>C28/E28</f>
        <v>2.1328874761857564</v>
      </c>
      <c r="G28" s="13">
        <v>145</v>
      </c>
      <c r="H28" s="19">
        <f t="shared" si="2"/>
        <v>47.813757172063575</v>
      </c>
      <c r="I28" s="13">
        <v>62</v>
      </c>
      <c r="J28" s="19">
        <f t="shared" si="3"/>
        <v>20.73127915336131</v>
      </c>
      <c r="K28" s="17">
        <f>H28/J28</f>
        <v>2.306358272365031</v>
      </c>
    </row>
    <row r="29" spans="1:11" ht="22.5">
      <c r="A29" s="21" t="s">
        <v>73</v>
      </c>
      <c r="B29" s="13">
        <v>2178</v>
      </c>
      <c r="C29" s="28">
        <f t="shared" si="0"/>
        <v>93.41601522792564</v>
      </c>
      <c r="D29" s="13">
        <v>2364</v>
      </c>
      <c r="E29" s="19">
        <f t="shared" si="1"/>
        <v>101.25025216195415</v>
      </c>
      <c r="F29" s="17">
        <f>-E29/C29</f>
        <v>-1.0838639596745137</v>
      </c>
      <c r="G29" s="13">
        <v>1512</v>
      </c>
      <c r="H29" s="19">
        <f t="shared" si="2"/>
        <v>498.5820747873112</v>
      </c>
      <c r="I29" s="13">
        <v>1625</v>
      </c>
      <c r="J29" s="19">
        <f t="shared" si="3"/>
        <v>543.3601391001956</v>
      </c>
      <c r="K29" s="17">
        <f>-J29/H29</f>
        <v>-1.0898108186741093</v>
      </c>
    </row>
    <row r="30" spans="1:11" ht="15">
      <c r="A30" s="14" t="s">
        <v>74</v>
      </c>
      <c r="B30" s="13">
        <v>2</v>
      </c>
      <c r="C30" s="28">
        <f t="shared" si="0"/>
        <v>0.08578146485576275</v>
      </c>
      <c r="D30" s="13">
        <v>1</v>
      </c>
      <c r="E30" s="19">
        <f t="shared" si="1"/>
        <v>0.04283005590607197</v>
      </c>
      <c r="F30" s="17">
        <f>C30/E30</f>
        <v>2.002833361784186</v>
      </c>
      <c r="G30" s="13">
        <v>2</v>
      </c>
      <c r="H30" s="19">
        <f t="shared" si="2"/>
        <v>0.6595000989250148</v>
      </c>
      <c r="I30" s="13">
        <v>1</v>
      </c>
      <c r="J30" s="19">
        <f t="shared" si="3"/>
        <v>0.334375470215505</v>
      </c>
      <c r="K30" s="17">
        <f aca="true" t="shared" si="5" ref="K30:K35">H30/J30</f>
        <v>1.9723339708500955</v>
      </c>
    </row>
    <row r="31" spans="1:11" ht="15">
      <c r="A31" s="14" t="s">
        <v>75</v>
      </c>
      <c r="B31" s="13">
        <v>69</v>
      </c>
      <c r="C31" s="28">
        <f t="shared" si="0"/>
        <v>2.959460537523815</v>
      </c>
      <c r="D31" s="13">
        <v>6</v>
      </c>
      <c r="E31" s="19">
        <f t="shared" si="1"/>
        <v>0.25698033543643184</v>
      </c>
      <c r="F31" s="17">
        <f>C31/E31</f>
        <v>11.51629183025907</v>
      </c>
      <c r="G31" s="13">
        <v>51</v>
      </c>
      <c r="H31" s="19">
        <f t="shared" si="2"/>
        <v>16.81725252258788</v>
      </c>
      <c r="I31" s="13">
        <v>5</v>
      </c>
      <c r="J31" s="19">
        <f t="shared" si="3"/>
        <v>1.6718773510775249</v>
      </c>
      <c r="K31" s="17">
        <f t="shared" si="5"/>
        <v>10.058903251335488</v>
      </c>
    </row>
    <row r="32" spans="1:11" ht="15">
      <c r="A32" s="14" t="s">
        <v>76</v>
      </c>
      <c r="B32" s="13">
        <v>41</v>
      </c>
      <c r="C32" s="28">
        <f t="shared" si="0"/>
        <v>1.7585200295431365</v>
      </c>
      <c r="D32" s="13">
        <v>2</v>
      </c>
      <c r="E32" s="19">
        <f t="shared" si="1"/>
        <v>0.08566011181214395</v>
      </c>
      <c r="F32" s="17">
        <f>C32/E32</f>
        <v>20.529041958287905</v>
      </c>
      <c r="G32" s="13">
        <v>24</v>
      </c>
      <c r="H32" s="19">
        <f t="shared" si="2"/>
        <v>7.914001187100178</v>
      </c>
      <c r="I32" s="13">
        <v>1</v>
      </c>
      <c r="J32" s="19">
        <f t="shared" si="3"/>
        <v>0.334375470215505</v>
      </c>
      <c r="K32" s="17">
        <f t="shared" si="5"/>
        <v>23.668007650201144</v>
      </c>
    </row>
    <row r="33" spans="1:11" ht="15">
      <c r="A33" s="14" t="s">
        <v>9</v>
      </c>
      <c r="B33" s="13">
        <v>571</v>
      </c>
      <c r="C33" s="28">
        <f t="shared" si="0"/>
        <v>24.49060821632027</v>
      </c>
      <c r="D33" s="13">
        <v>663</v>
      </c>
      <c r="E33" s="19">
        <f t="shared" si="1"/>
        <v>28.396327065725718</v>
      </c>
      <c r="F33" s="17">
        <f>-E33/C33</f>
        <v>-1.1594782299772661</v>
      </c>
      <c r="G33" s="13">
        <v>36</v>
      </c>
      <c r="H33" s="19">
        <f t="shared" si="2"/>
        <v>11.871001780650268</v>
      </c>
      <c r="I33" s="13">
        <v>18</v>
      </c>
      <c r="J33" s="19">
        <f t="shared" si="3"/>
        <v>6.01875846387909</v>
      </c>
      <c r="K33" s="17">
        <f t="shared" si="5"/>
        <v>1.9723339708500958</v>
      </c>
    </row>
    <row r="34" spans="1:11" ht="15">
      <c r="A34" s="14" t="s">
        <v>77</v>
      </c>
      <c r="B34" s="27">
        <v>143</v>
      </c>
      <c r="C34" s="28">
        <f t="shared" si="0"/>
        <v>6.133374737187037</v>
      </c>
      <c r="D34" s="13">
        <v>121</v>
      </c>
      <c r="E34" s="19">
        <f t="shared" si="1"/>
        <v>5.1824367646347085</v>
      </c>
      <c r="F34" s="17">
        <f>C34/E34</f>
        <v>1.1834924410542917</v>
      </c>
      <c r="G34" s="13">
        <v>32</v>
      </c>
      <c r="H34" s="19">
        <f t="shared" si="2"/>
        <v>10.552001582800237</v>
      </c>
      <c r="I34" s="13">
        <v>12</v>
      </c>
      <c r="J34" s="19">
        <f t="shared" si="3"/>
        <v>4.01250564258606</v>
      </c>
      <c r="K34" s="17">
        <f t="shared" si="5"/>
        <v>2.6297786278001274</v>
      </c>
    </row>
    <row r="35" spans="1:11" ht="15">
      <c r="A35" s="14" t="s">
        <v>78</v>
      </c>
      <c r="B35" s="13">
        <v>88</v>
      </c>
      <c r="C35" s="28">
        <f t="shared" si="0"/>
        <v>3.7743844536535613</v>
      </c>
      <c r="D35" s="13">
        <v>82</v>
      </c>
      <c r="E35" s="19">
        <f t="shared" si="1"/>
        <v>3.5120645842979017</v>
      </c>
      <c r="F35" s="17">
        <f>C35/E35</f>
        <v>1.0746910721768803</v>
      </c>
      <c r="G35" s="13">
        <v>32</v>
      </c>
      <c r="H35" s="19">
        <f t="shared" si="2"/>
        <v>10.552001582800237</v>
      </c>
      <c r="I35" s="13">
        <v>12</v>
      </c>
      <c r="J35" s="19">
        <f t="shared" si="3"/>
        <v>4.01250564258606</v>
      </c>
      <c r="K35" s="17">
        <f t="shared" si="5"/>
        <v>2.6297786278001274</v>
      </c>
    </row>
    <row r="36" spans="1:11" ht="15">
      <c r="A36" s="14" t="s">
        <v>79</v>
      </c>
      <c r="B36" s="13">
        <v>18</v>
      </c>
      <c r="C36" s="28">
        <f t="shared" si="0"/>
        <v>0.7720331837018648</v>
      </c>
      <c r="D36" s="13">
        <v>22</v>
      </c>
      <c r="E36" s="19">
        <f t="shared" si="1"/>
        <v>0.9422612299335834</v>
      </c>
      <c r="F36" s="17">
        <f>-E36/C36</f>
        <v>-1.2204931728652941</v>
      </c>
      <c r="G36" s="13">
        <v>0</v>
      </c>
      <c r="H36" s="19">
        <f t="shared" si="2"/>
        <v>0</v>
      </c>
      <c r="I36" s="13">
        <v>0</v>
      </c>
      <c r="J36" s="19">
        <f t="shared" si="3"/>
        <v>0</v>
      </c>
      <c r="K36" s="18">
        <v>0</v>
      </c>
    </row>
    <row r="37" spans="1:11" ht="15">
      <c r="A37" s="14" t="s">
        <v>80</v>
      </c>
      <c r="B37" s="13">
        <v>29</v>
      </c>
      <c r="C37" s="28">
        <f t="shared" si="0"/>
        <v>1.2438312404085599</v>
      </c>
      <c r="D37" s="13">
        <v>16</v>
      </c>
      <c r="E37" s="19">
        <f t="shared" si="1"/>
        <v>0.6852808944971516</v>
      </c>
      <c r="F37" s="17">
        <f>C37/E37</f>
        <v>1.8150677341169184</v>
      </c>
      <c r="G37" s="13">
        <v>0</v>
      </c>
      <c r="H37" s="19">
        <f t="shared" si="2"/>
        <v>0</v>
      </c>
      <c r="I37" s="13">
        <v>0</v>
      </c>
      <c r="J37" s="19">
        <f t="shared" si="3"/>
        <v>0</v>
      </c>
      <c r="K37" s="18">
        <v>0</v>
      </c>
    </row>
    <row r="38" spans="1:11" ht="15">
      <c r="A38" s="14" t="s">
        <v>115</v>
      </c>
      <c r="B38" s="13">
        <v>6</v>
      </c>
      <c r="C38" s="28">
        <f t="shared" si="0"/>
        <v>0.25734439456728825</v>
      </c>
      <c r="D38" s="13"/>
      <c r="E38" s="19"/>
      <c r="F38" s="17">
        <v>6</v>
      </c>
      <c r="G38" s="13"/>
      <c r="H38" s="19"/>
      <c r="I38" s="13"/>
      <c r="J38" s="19"/>
      <c r="K38" s="18"/>
    </row>
    <row r="39" spans="1:11" ht="22.5">
      <c r="A39" s="21" t="s">
        <v>81</v>
      </c>
      <c r="B39" s="13">
        <v>2</v>
      </c>
      <c r="C39" s="28">
        <f t="shared" si="0"/>
        <v>0.08578146485576275</v>
      </c>
      <c r="D39" s="13">
        <v>1</v>
      </c>
      <c r="E39" s="19">
        <f t="shared" si="1"/>
        <v>0.04283005590607197</v>
      </c>
      <c r="F39" s="17">
        <v>2</v>
      </c>
      <c r="G39" s="13">
        <v>0</v>
      </c>
      <c r="H39" s="19">
        <f t="shared" si="2"/>
        <v>0</v>
      </c>
      <c r="I39" s="13">
        <v>0</v>
      </c>
      <c r="J39" s="19">
        <f t="shared" si="3"/>
        <v>0</v>
      </c>
      <c r="K39" s="18">
        <v>0</v>
      </c>
    </row>
    <row r="40" spans="1:11" ht="22.5">
      <c r="A40" s="26" t="s">
        <v>82</v>
      </c>
      <c r="B40" s="13">
        <v>166</v>
      </c>
      <c r="C40" s="28">
        <f t="shared" si="0"/>
        <v>7.1198615830283085</v>
      </c>
      <c r="D40" s="13">
        <v>232</v>
      </c>
      <c r="E40" s="19">
        <f t="shared" si="1"/>
        <v>9.936572970208697</v>
      </c>
      <c r="F40" s="17">
        <f>-E40/C40</f>
        <v>-1.3956132228602047</v>
      </c>
      <c r="G40" s="13">
        <v>4</v>
      </c>
      <c r="H40" s="19">
        <f t="shared" si="2"/>
        <v>1.3190001978500296</v>
      </c>
      <c r="I40" s="13">
        <v>6</v>
      </c>
      <c r="J40" s="19">
        <f t="shared" si="3"/>
        <v>2.00625282129303</v>
      </c>
      <c r="K40" s="17">
        <f>-J40/H40</f>
        <v>-1.5210405764633106</v>
      </c>
    </row>
    <row r="41" spans="1:11" ht="22.5">
      <c r="A41" s="21" t="s">
        <v>83</v>
      </c>
      <c r="B41" s="13">
        <v>32</v>
      </c>
      <c r="C41" s="28">
        <f t="shared" si="0"/>
        <v>1.372503437692204</v>
      </c>
      <c r="D41" s="13">
        <v>42</v>
      </c>
      <c r="E41" s="19">
        <f t="shared" si="1"/>
        <v>1.798862348055023</v>
      </c>
      <c r="F41" s="17">
        <f>-E41/C41</f>
        <v>-1.310643236770117</v>
      </c>
      <c r="G41" s="13">
        <v>1</v>
      </c>
      <c r="H41" s="19">
        <f t="shared" si="2"/>
        <v>0.3297500494625074</v>
      </c>
      <c r="I41" s="13">
        <v>2</v>
      </c>
      <c r="J41" s="19">
        <f t="shared" si="3"/>
        <v>0.66875094043101</v>
      </c>
      <c r="K41" s="17">
        <f>-J41/H41</f>
        <v>-2.028054101951081</v>
      </c>
    </row>
    <row r="42" spans="1:11" ht="22.5">
      <c r="A42" s="21" t="s">
        <v>84</v>
      </c>
      <c r="B42" s="13">
        <v>134</v>
      </c>
      <c r="C42" s="28">
        <f t="shared" si="0"/>
        <v>5.747358145336104</v>
      </c>
      <c r="D42" s="13">
        <v>189</v>
      </c>
      <c r="E42" s="19">
        <f t="shared" si="1"/>
        <v>8.094880566247603</v>
      </c>
      <c r="F42" s="17">
        <f>-E42/C42</f>
        <v>-1.4084524335440065</v>
      </c>
      <c r="G42" s="13">
        <v>3</v>
      </c>
      <c r="H42" s="19">
        <f t="shared" si="2"/>
        <v>0.9892501483875222</v>
      </c>
      <c r="I42" s="13">
        <v>4</v>
      </c>
      <c r="J42" s="19">
        <f t="shared" si="3"/>
        <v>1.33750188086202</v>
      </c>
      <c r="K42" s="17">
        <f>-J42/H42</f>
        <v>-1.3520360679673873</v>
      </c>
    </row>
    <row r="43" spans="1:11" ht="22.5">
      <c r="A43" s="21" t="s">
        <v>85</v>
      </c>
      <c r="B43" s="13">
        <v>0</v>
      </c>
      <c r="C43" s="28">
        <f t="shared" si="0"/>
        <v>0</v>
      </c>
      <c r="D43" s="13">
        <v>1</v>
      </c>
      <c r="E43" s="19">
        <f t="shared" si="1"/>
        <v>0.04283005590607197</v>
      </c>
      <c r="F43" s="17">
        <v>0</v>
      </c>
      <c r="G43" s="13">
        <v>0</v>
      </c>
      <c r="H43" s="19">
        <f t="shared" si="2"/>
        <v>0</v>
      </c>
      <c r="I43" s="13">
        <v>0</v>
      </c>
      <c r="J43" s="19">
        <f t="shared" si="3"/>
        <v>0</v>
      </c>
      <c r="K43" s="18">
        <v>0</v>
      </c>
    </row>
    <row r="44" spans="1:11" ht="15">
      <c r="A44" s="14" t="s">
        <v>86</v>
      </c>
      <c r="B44" s="13">
        <v>262</v>
      </c>
      <c r="C44" s="28">
        <f t="shared" si="0"/>
        <v>11.237371896104921</v>
      </c>
      <c r="D44" s="13">
        <v>310</v>
      </c>
      <c r="E44" s="19">
        <f t="shared" si="1"/>
        <v>13.277317330882312</v>
      </c>
      <c r="F44" s="17">
        <f>-E44/C44</f>
        <v>-1.1815322527044312</v>
      </c>
      <c r="G44" s="13">
        <v>0</v>
      </c>
      <c r="H44" s="19">
        <f t="shared" si="2"/>
        <v>0</v>
      </c>
      <c r="I44" s="13">
        <v>0</v>
      </c>
      <c r="J44" s="19">
        <f t="shared" si="3"/>
        <v>0</v>
      </c>
      <c r="K44" s="18">
        <v>0</v>
      </c>
    </row>
    <row r="45" spans="1:11" ht="15">
      <c r="A45" s="14" t="s">
        <v>87</v>
      </c>
      <c r="B45" s="13">
        <v>0</v>
      </c>
      <c r="C45" s="28">
        <f t="shared" si="0"/>
        <v>0</v>
      </c>
      <c r="D45" s="13">
        <v>0</v>
      </c>
      <c r="E45" s="19">
        <f t="shared" si="1"/>
        <v>0</v>
      </c>
      <c r="F45" s="18">
        <v>0</v>
      </c>
      <c r="G45" s="13">
        <v>0</v>
      </c>
      <c r="H45" s="19">
        <f t="shared" si="2"/>
        <v>0</v>
      </c>
      <c r="I45" s="13">
        <v>0</v>
      </c>
      <c r="J45" s="19">
        <f t="shared" si="3"/>
        <v>0</v>
      </c>
      <c r="K45" s="18">
        <v>0</v>
      </c>
    </row>
    <row r="46" spans="1:11" ht="15">
      <c r="A46" s="14" t="s">
        <v>10</v>
      </c>
      <c r="B46" s="13">
        <v>0</v>
      </c>
      <c r="C46" s="28">
        <f t="shared" si="0"/>
        <v>0</v>
      </c>
      <c r="D46" s="13">
        <v>0</v>
      </c>
      <c r="E46" s="19">
        <f t="shared" si="1"/>
        <v>0</v>
      </c>
      <c r="F46" s="18">
        <v>0</v>
      </c>
      <c r="G46" s="13">
        <v>0</v>
      </c>
      <c r="H46" s="19">
        <f t="shared" si="2"/>
        <v>0</v>
      </c>
      <c r="I46" s="13">
        <v>0</v>
      </c>
      <c r="J46" s="19">
        <f t="shared" si="3"/>
        <v>0</v>
      </c>
      <c r="K46" s="18">
        <v>0</v>
      </c>
    </row>
    <row r="47" spans="1:11" ht="15">
      <c r="A47" s="14" t="s">
        <v>11</v>
      </c>
      <c r="B47" s="13">
        <v>39</v>
      </c>
      <c r="C47" s="28">
        <f t="shared" si="0"/>
        <v>1.6727385646873738</v>
      </c>
      <c r="D47" s="13">
        <v>92</v>
      </c>
      <c r="E47" s="19">
        <f t="shared" si="1"/>
        <v>3.9403651433586218</v>
      </c>
      <c r="F47" s="17">
        <f>-E47/C47</f>
        <v>-2.355637172802945</v>
      </c>
      <c r="G47" s="13">
        <v>38</v>
      </c>
      <c r="H47" s="19">
        <f t="shared" si="2"/>
        <v>12.530501879575281</v>
      </c>
      <c r="I47" s="13">
        <v>90</v>
      </c>
      <c r="J47" s="19">
        <f t="shared" si="3"/>
        <v>30.093792319395448</v>
      </c>
      <c r="K47" s="17">
        <f>-J47/H47</f>
        <v>-2.401643015468385</v>
      </c>
    </row>
    <row r="48" spans="1:11" ht="22.5">
      <c r="A48" s="21" t="s">
        <v>107</v>
      </c>
      <c r="B48" s="13">
        <v>2</v>
      </c>
      <c r="C48" s="28">
        <f t="shared" si="0"/>
        <v>0.08578146485576275</v>
      </c>
      <c r="D48" s="13">
        <v>12</v>
      </c>
      <c r="E48" s="19">
        <f t="shared" si="1"/>
        <v>0.5139606708728637</v>
      </c>
      <c r="F48" s="17">
        <f>-E48/C48</f>
        <v>-5.991511939520534</v>
      </c>
      <c r="G48" s="13">
        <v>1</v>
      </c>
      <c r="H48" s="19">
        <f t="shared" si="2"/>
        <v>0.3297500494625074</v>
      </c>
      <c r="I48" s="13">
        <v>11</v>
      </c>
      <c r="J48" s="19">
        <f t="shared" si="3"/>
        <v>3.678130172370555</v>
      </c>
      <c r="K48" s="17">
        <f>-J48/H48</f>
        <v>-11.154297560730946</v>
      </c>
    </row>
    <row r="49" spans="1:11" ht="15">
      <c r="A49" s="14" t="s">
        <v>12</v>
      </c>
      <c r="B49" s="13">
        <v>235</v>
      </c>
      <c r="C49" s="28">
        <f t="shared" si="0"/>
        <v>10.079322120552124</v>
      </c>
      <c r="D49" s="13">
        <v>749</v>
      </c>
      <c r="E49" s="19">
        <f t="shared" si="1"/>
        <v>32.07971187364791</v>
      </c>
      <c r="F49" s="17">
        <f>-E49/C49</f>
        <v>-3.182725136667291</v>
      </c>
      <c r="G49" s="13">
        <v>229</v>
      </c>
      <c r="H49" s="19">
        <f t="shared" si="2"/>
        <v>75.5127613269142</v>
      </c>
      <c r="I49" s="13">
        <v>746</v>
      </c>
      <c r="J49" s="19">
        <f t="shared" si="3"/>
        <v>249.44410078076672</v>
      </c>
      <c r="K49" s="17">
        <f>-J49/H49</f>
        <v>-3.303337030688878</v>
      </c>
    </row>
    <row r="50" spans="1:11" ht="15">
      <c r="A50" s="14" t="s">
        <v>13</v>
      </c>
      <c r="B50" s="13">
        <v>10277</v>
      </c>
      <c r="C50" s="28">
        <f t="shared" si="0"/>
        <v>440.7880571613369</v>
      </c>
      <c r="D50" s="13">
        <v>7016</v>
      </c>
      <c r="E50" s="19">
        <f t="shared" si="1"/>
        <v>300.495672237001</v>
      </c>
      <c r="F50" s="17">
        <f>C50/E50</f>
        <v>1.4668699015860944</v>
      </c>
      <c r="G50" s="13">
        <v>8977</v>
      </c>
      <c r="H50" s="19">
        <f t="shared" si="2"/>
        <v>2960.166194024929</v>
      </c>
      <c r="I50" s="13">
        <v>5950</v>
      </c>
      <c r="J50" s="19">
        <f t="shared" si="3"/>
        <v>1989.5340477822547</v>
      </c>
      <c r="K50" s="17">
        <f>H50/J50</f>
        <v>1.4878690803631351</v>
      </c>
    </row>
    <row r="51" spans="1:11" ht="15">
      <c r="A51" s="14" t="s">
        <v>56</v>
      </c>
      <c r="B51" s="13">
        <v>3</v>
      </c>
      <c r="C51" s="28">
        <f t="shared" si="0"/>
        <v>0.12867219728364412</v>
      </c>
      <c r="D51" s="13">
        <v>31</v>
      </c>
      <c r="E51" s="19">
        <f t="shared" si="1"/>
        <v>1.3277317330882312</v>
      </c>
      <c r="F51" s="17">
        <f>-E51/C51</f>
        <v>-10.318715006952033</v>
      </c>
      <c r="G51" s="13">
        <v>0</v>
      </c>
      <c r="H51" s="19">
        <f t="shared" si="2"/>
        <v>0</v>
      </c>
      <c r="I51" s="13">
        <v>12</v>
      </c>
      <c r="J51" s="19">
        <f t="shared" si="3"/>
        <v>4.01250564258606</v>
      </c>
      <c r="K51" s="17">
        <v>0</v>
      </c>
    </row>
    <row r="52" spans="1:11" ht="15">
      <c r="A52" s="14" t="s">
        <v>14</v>
      </c>
      <c r="B52" s="13">
        <v>1</v>
      </c>
      <c r="C52" s="28">
        <f t="shared" si="0"/>
        <v>0.04289073242788138</v>
      </c>
      <c r="D52" s="13">
        <v>4</v>
      </c>
      <c r="E52" s="19">
        <f t="shared" si="1"/>
        <v>0.1713202236242879</v>
      </c>
      <c r="F52" s="17">
        <f>-E52/C52</f>
        <v>-3.9943412930136897</v>
      </c>
      <c r="G52" s="13">
        <v>0</v>
      </c>
      <c r="H52" s="19">
        <f t="shared" si="2"/>
        <v>0</v>
      </c>
      <c r="I52" s="13">
        <v>0</v>
      </c>
      <c r="J52" s="19">
        <f t="shared" si="3"/>
        <v>0</v>
      </c>
      <c r="K52" s="18">
        <v>0</v>
      </c>
    </row>
    <row r="53" spans="1:11" ht="15">
      <c r="A53" s="14" t="s">
        <v>88</v>
      </c>
      <c r="B53" s="13">
        <v>11</v>
      </c>
      <c r="C53" s="28">
        <f t="shared" si="0"/>
        <v>0.47179805670669517</v>
      </c>
      <c r="D53" s="13">
        <v>12</v>
      </c>
      <c r="E53" s="19">
        <f t="shared" si="1"/>
        <v>0.5139606708728637</v>
      </c>
      <c r="F53" s="17">
        <f>-E53/C53</f>
        <v>-1.0893658071855516</v>
      </c>
      <c r="G53" s="13">
        <v>9</v>
      </c>
      <c r="H53" s="19">
        <f t="shared" si="2"/>
        <v>2.967750445162567</v>
      </c>
      <c r="I53" s="13">
        <v>8</v>
      </c>
      <c r="J53" s="19">
        <f t="shared" si="3"/>
        <v>2.67500376172404</v>
      </c>
      <c r="K53" s="17">
        <f>H53/J53</f>
        <v>1.1094378586031788</v>
      </c>
    </row>
    <row r="54" spans="1:11" ht="15">
      <c r="A54" s="14" t="s">
        <v>89</v>
      </c>
      <c r="B54" s="13">
        <v>10</v>
      </c>
      <c r="C54" s="28">
        <f t="shared" si="0"/>
        <v>0.4289073242788138</v>
      </c>
      <c r="D54" s="13">
        <v>8</v>
      </c>
      <c r="E54" s="19">
        <f t="shared" si="1"/>
        <v>0.3426404472485758</v>
      </c>
      <c r="F54" s="17">
        <f>C54/E54</f>
        <v>1.2517708511151162</v>
      </c>
      <c r="G54" s="13">
        <v>4</v>
      </c>
      <c r="H54" s="19">
        <f t="shared" si="2"/>
        <v>1.3190001978500296</v>
      </c>
      <c r="I54" s="13">
        <v>7</v>
      </c>
      <c r="J54" s="19">
        <f t="shared" si="3"/>
        <v>2.340628291508535</v>
      </c>
      <c r="K54" s="17">
        <f>-J54/H54</f>
        <v>-1.7745473392071958</v>
      </c>
    </row>
    <row r="55" spans="1:11" ht="22.5">
      <c r="A55" s="22" t="s">
        <v>90</v>
      </c>
      <c r="B55" s="13">
        <v>10</v>
      </c>
      <c r="C55" s="28">
        <f t="shared" si="0"/>
        <v>0.4289073242788138</v>
      </c>
      <c r="D55" s="13">
        <v>8</v>
      </c>
      <c r="E55" s="19">
        <f t="shared" si="1"/>
        <v>0.3426404472485758</v>
      </c>
      <c r="F55" s="17">
        <f>C55/E55</f>
        <v>1.2517708511151162</v>
      </c>
      <c r="G55" s="13">
        <v>4</v>
      </c>
      <c r="H55" s="19">
        <f t="shared" si="2"/>
        <v>1.3190001978500296</v>
      </c>
      <c r="I55" s="13">
        <v>7</v>
      </c>
      <c r="J55" s="19">
        <f t="shared" si="3"/>
        <v>2.340628291508535</v>
      </c>
      <c r="K55" s="17">
        <f>-J55/H55</f>
        <v>-1.7745473392071958</v>
      </c>
    </row>
    <row r="56" spans="1:11" ht="15">
      <c r="A56" s="14" t="s">
        <v>15</v>
      </c>
      <c r="B56" s="13">
        <v>0</v>
      </c>
      <c r="C56" s="28">
        <f t="shared" si="0"/>
        <v>0</v>
      </c>
      <c r="D56" s="13">
        <v>0</v>
      </c>
      <c r="E56" s="19">
        <f t="shared" si="1"/>
        <v>0</v>
      </c>
      <c r="F56" s="17">
        <v>0</v>
      </c>
      <c r="G56" s="13">
        <v>0</v>
      </c>
      <c r="H56" s="19">
        <f t="shared" si="2"/>
        <v>0</v>
      </c>
      <c r="I56" s="13">
        <v>0</v>
      </c>
      <c r="J56" s="19">
        <f t="shared" si="3"/>
        <v>0</v>
      </c>
      <c r="K56" s="18">
        <v>0</v>
      </c>
    </row>
    <row r="57" spans="1:11" ht="15">
      <c r="A57" s="14" t="s">
        <v>16</v>
      </c>
      <c r="B57" s="13">
        <v>0</v>
      </c>
      <c r="C57" s="28">
        <f t="shared" si="0"/>
        <v>0</v>
      </c>
      <c r="D57" s="13">
        <v>0</v>
      </c>
      <c r="E57" s="19">
        <f t="shared" si="1"/>
        <v>0</v>
      </c>
      <c r="F57" s="18">
        <v>0</v>
      </c>
      <c r="G57" s="13">
        <v>0</v>
      </c>
      <c r="H57" s="19">
        <f t="shared" si="2"/>
        <v>0</v>
      </c>
      <c r="I57" s="13">
        <v>0</v>
      </c>
      <c r="J57" s="19">
        <f t="shared" si="3"/>
        <v>0</v>
      </c>
      <c r="K57" s="18">
        <v>0</v>
      </c>
    </row>
    <row r="58" spans="1:11" ht="15">
      <c r="A58" s="14" t="s">
        <v>17</v>
      </c>
      <c r="B58" s="13">
        <v>0</v>
      </c>
      <c r="C58" s="28">
        <f t="shared" si="0"/>
        <v>0</v>
      </c>
      <c r="D58" s="13">
        <v>0</v>
      </c>
      <c r="E58" s="19">
        <f t="shared" si="1"/>
        <v>0</v>
      </c>
      <c r="F58" s="18">
        <v>0</v>
      </c>
      <c r="G58" s="13">
        <v>0</v>
      </c>
      <c r="H58" s="19">
        <f t="shared" si="2"/>
        <v>0</v>
      </c>
      <c r="I58" s="13">
        <v>0</v>
      </c>
      <c r="J58" s="19">
        <f t="shared" si="3"/>
        <v>0</v>
      </c>
      <c r="K58" s="18">
        <v>0</v>
      </c>
    </row>
    <row r="59" spans="1:11" ht="15">
      <c r="A59" s="14" t="s">
        <v>18</v>
      </c>
      <c r="B59" s="13">
        <v>5</v>
      </c>
      <c r="C59" s="28">
        <f t="shared" si="0"/>
        <v>0.2144536621394069</v>
      </c>
      <c r="D59" s="13">
        <v>3</v>
      </c>
      <c r="E59" s="19">
        <f t="shared" si="1"/>
        <v>0.12849016771821592</v>
      </c>
      <c r="F59" s="17">
        <f>C59/E59</f>
        <v>1.6690278014868216</v>
      </c>
      <c r="G59" s="13">
        <v>0</v>
      </c>
      <c r="H59" s="19">
        <f t="shared" si="2"/>
        <v>0</v>
      </c>
      <c r="I59" s="13">
        <v>0</v>
      </c>
      <c r="J59" s="19">
        <f t="shared" si="3"/>
        <v>0</v>
      </c>
      <c r="K59" s="18">
        <v>0</v>
      </c>
    </row>
    <row r="60" spans="1:11" ht="15">
      <c r="A60" s="14" t="s">
        <v>113</v>
      </c>
      <c r="B60" s="13">
        <v>8</v>
      </c>
      <c r="C60" s="28">
        <f t="shared" si="0"/>
        <v>0.343125859423051</v>
      </c>
      <c r="D60" s="13">
        <v>2</v>
      </c>
      <c r="E60" s="19">
        <f t="shared" si="1"/>
        <v>0.08566011181214395</v>
      </c>
      <c r="F60" s="17">
        <f>C60/E60</f>
        <v>4.005666723568372</v>
      </c>
      <c r="G60" s="13">
        <v>0</v>
      </c>
      <c r="H60" s="19">
        <f t="shared" si="2"/>
        <v>0</v>
      </c>
      <c r="I60" s="13">
        <v>0</v>
      </c>
      <c r="J60" s="19">
        <f t="shared" si="3"/>
        <v>0</v>
      </c>
      <c r="K60" s="18">
        <v>0</v>
      </c>
    </row>
    <row r="61" spans="1:11" ht="15">
      <c r="A61" s="14" t="s">
        <v>91</v>
      </c>
      <c r="B61" s="13">
        <v>0</v>
      </c>
      <c r="C61" s="28">
        <f t="shared" si="0"/>
        <v>0</v>
      </c>
      <c r="D61" s="13">
        <v>0</v>
      </c>
      <c r="E61" s="19">
        <f t="shared" si="1"/>
        <v>0</v>
      </c>
      <c r="F61" s="17">
        <v>0</v>
      </c>
      <c r="G61" s="13">
        <v>0</v>
      </c>
      <c r="H61" s="19">
        <f t="shared" si="2"/>
        <v>0</v>
      </c>
      <c r="I61" s="13">
        <v>0</v>
      </c>
      <c r="J61" s="19">
        <f t="shared" si="3"/>
        <v>0</v>
      </c>
      <c r="K61" s="18">
        <v>0</v>
      </c>
    </row>
    <row r="62" spans="1:11" ht="33.75">
      <c r="A62" s="21" t="s">
        <v>92</v>
      </c>
      <c r="B62" s="13">
        <v>8</v>
      </c>
      <c r="C62" s="28">
        <f t="shared" si="0"/>
        <v>0.343125859423051</v>
      </c>
      <c r="D62" s="13">
        <v>2</v>
      </c>
      <c r="E62" s="19">
        <f t="shared" si="1"/>
        <v>0.08566011181214395</v>
      </c>
      <c r="F62" s="17">
        <f>C62/E62</f>
        <v>4.005666723568372</v>
      </c>
      <c r="G62" s="13">
        <v>0</v>
      </c>
      <c r="H62" s="19">
        <f t="shared" si="2"/>
        <v>0</v>
      </c>
      <c r="I62" s="13">
        <v>0</v>
      </c>
      <c r="J62" s="19">
        <f t="shared" si="3"/>
        <v>0</v>
      </c>
      <c r="K62" s="18">
        <v>0</v>
      </c>
    </row>
    <row r="63" spans="1:11" ht="15">
      <c r="A63" s="14" t="s">
        <v>93</v>
      </c>
      <c r="B63" s="13">
        <v>0</v>
      </c>
      <c r="C63" s="28">
        <f t="shared" si="0"/>
        <v>0</v>
      </c>
      <c r="D63" s="13">
        <v>0</v>
      </c>
      <c r="E63" s="19">
        <f t="shared" si="1"/>
        <v>0</v>
      </c>
      <c r="F63" s="18">
        <v>0</v>
      </c>
      <c r="G63" s="13">
        <v>0</v>
      </c>
      <c r="H63" s="19">
        <f t="shared" si="2"/>
        <v>0</v>
      </c>
      <c r="I63" s="13">
        <v>0</v>
      </c>
      <c r="J63" s="19">
        <f t="shared" si="3"/>
        <v>0</v>
      </c>
      <c r="K63" s="18">
        <v>0</v>
      </c>
    </row>
    <row r="64" spans="1:11" ht="15">
      <c r="A64" s="14" t="s">
        <v>19</v>
      </c>
      <c r="B64" s="13">
        <v>22</v>
      </c>
      <c r="C64" s="28">
        <f t="shared" si="0"/>
        <v>0.9435961134133903</v>
      </c>
      <c r="D64" s="13">
        <v>19</v>
      </c>
      <c r="E64" s="19">
        <f t="shared" si="1"/>
        <v>0.8137710622153675</v>
      </c>
      <c r="F64" s="17">
        <f>C64/E64</f>
        <v>1.1595351041908444</v>
      </c>
      <c r="G64" s="13">
        <v>0</v>
      </c>
      <c r="H64" s="19">
        <f t="shared" si="2"/>
        <v>0</v>
      </c>
      <c r="I64" s="13">
        <v>0</v>
      </c>
      <c r="J64" s="19">
        <f t="shared" si="3"/>
        <v>0</v>
      </c>
      <c r="K64" s="17">
        <v>0</v>
      </c>
    </row>
    <row r="65" spans="1:11" ht="15">
      <c r="A65" s="14" t="s">
        <v>20</v>
      </c>
      <c r="B65" s="13">
        <v>0</v>
      </c>
      <c r="C65" s="28">
        <f t="shared" si="0"/>
        <v>0</v>
      </c>
      <c r="D65" s="13">
        <v>1</v>
      </c>
      <c r="E65" s="19">
        <f t="shared" si="1"/>
        <v>0.04283005590607197</v>
      </c>
      <c r="F65" s="18">
        <v>0</v>
      </c>
      <c r="G65" s="13">
        <v>0</v>
      </c>
      <c r="H65" s="19">
        <f t="shared" si="2"/>
        <v>0</v>
      </c>
      <c r="I65" s="13">
        <v>1</v>
      </c>
      <c r="J65" s="19">
        <f t="shared" si="3"/>
        <v>0.334375470215505</v>
      </c>
      <c r="K65" s="18">
        <v>0</v>
      </c>
    </row>
    <row r="66" spans="1:11" ht="15">
      <c r="A66" s="14" t="s">
        <v>21</v>
      </c>
      <c r="B66" s="13">
        <v>9</v>
      </c>
      <c r="C66" s="28">
        <f t="shared" si="0"/>
        <v>0.3860165918509324</v>
      </c>
      <c r="D66" s="13">
        <v>7</v>
      </c>
      <c r="E66" s="19">
        <f t="shared" si="1"/>
        <v>0.2998103913425038</v>
      </c>
      <c r="F66" s="17">
        <f>C66/E66</f>
        <v>1.287535732575548</v>
      </c>
      <c r="G66" s="13">
        <v>0</v>
      </c>
      <c r="H66" s="19">
        <f t="shared" si="2"/>
        <v>0</v>
      </c>
      <c r="I66" s="13">
        <v>0</v>
      </c>
      <c r="J66" s="19">
        <f t="shared" si="3"/>
        <v>0</v>
      </c>
      <c r="K66" s="18">
        <v>0</v>
      </c>
    </row>
    <row r="67" spans="1:11" ht="15">
      <c r="A67" s="14" t="s">
        <v>22</v>
      </c>
      <c r="B67" s="13">
        <v>4064</v>
      </c>
      <c r="C67" s="28">
        <f t="shared" si="0"/>
        <v>174.30793658690993</v>
      </c>
      <c r="D67" s="13">
        <v>4340</v>
      </c>
      <c r="E67" s="19">
        <f t="shared" si="1"/>
        <v>185.88244263235237</v>
      </c>
      <c r="F67" s="17">
        <f>-E67/C67</f>
        <v>-1.0664026335924834</v>
      </c>
      <c r="G67" s="13">
        <v>1002</v>
      </c>
      <c r="H67" s="19">
        <f t="shared" si="2"/>
        <v>330.4095495614324</v>
      </c>
      <c r="I67" s="13">
        <v>1099</v>
      </c>
      <c r="J67" s="19">
        <f t="shared" si="3"/>
        <v>367.47864176684</v>
      </c>
      <c r="K67" s="17">
        <f>-J67/H67</f>
        <v>-1.1121913463294602</v>
      </c>
    </row>
    <row r="68" spans="1:11" ht="15">
      <c r="A68" s="14" t="s">
        <v>94</v>
      </c>
      <c r="B68" s="13">
        <v>149</v>
      </c>
      <c r="C68" s="28">
        <f aca="true" t="shared" si="6" ref="C68:C117">B68*100000/2331506</f>
        <v>6.3907191317543255</v>
      </c>
      <c r="D68" s="13">
        <v>182</v>
      </c>
      <c r="E68" s="19">
        <f aca="true" t="shared" si="7" ref="E68:E117">D68*100000/2334809</f>
        <v>7.795070174905099</v>
      </c>
      <c r="F68" s="17">
        <f>-E68/C68</f>
        <v>-1.2197485156518313</v>
      </c>
      <c r="G68" s="13">
        <v>38</v>
      </c>
      <c r="H68" s="19">
        <f aca="true" t="shared" si="8" ref="H68:H117">G68*100000/303260</f>
        <v>12.530501879575281</v>
      </c>
      <c r="I68" s="13">
        <v>53</v>
      </c>
      <c r="J68" s="19">
        <f aca="true" t="shared" si="9" ref="J68:J117">I68*100000/299065</f>
        <v>17.721899921421766</v>
      </c>
      <c r="K68" s="17">
        <f>-J68/H68</f>
        <v>-1.4143008868869382</v>
      </c>
    </row>
    <row r="69" spans="1:11" ht="15">
      <c r="A69" s="14" t="s">
        <v>116</v>
      </c>
      <c r="B69" s="13">
        <v>593</v>
      </c>
      <c r="C69" s="28">
        <f t="shared" si="6"/>
        <v>25.434204329733657</v>
      </c>
      <c r="D69" s="13"/>
      <c r="E69" s="19"/>
      <c r="F69" s="17"/>
      <c r="G69" s="13">
        <v>181</v>
      </c>
      <c r="H69" s="19">
        <f t="shared" si="8"/>
        <v>59.68475895271384</v>
      </c>
      <c r="I69" s="13"/>
      <c r="J69" s="19"/>
      <c r="K69" s="17"/>
    </row>
    <row r="70" spans="1:11" ht="15">
      <c r="A70" s="14" t="s">
        <v>23</v>
      </c>
      <c r="B70" s="13">
        <v>0</v>
      </c>
      <c r="C70" s="28">
        <f t="shared" si="6"/>
        <v>0</v>
      </c>
      <c r="D70" s="13">
        <v>0</v>
      </c>
      <c r="E70" s="19">
        <f t="shared" si="7"/>
        <v>0</v>
      </c>
      <c r="F70" s="17">
        <v>0</v>
      </c>
      <c r="G70" s="13">
        <v>0</v>
      </c>
      <c r="H70" s="19">
        <f t="shared" si="8"/>
        <v>0</v>
      </c>
      <c r="I70" s="13">
        <v>0</v>
      </c>
      <c r="J70" s="19">
        <f t="shared" si="9"/>
        <v>0</v>
      </c>
      <c r="K70" s="18">
        <v>0</v>
      </c>
    </row>
    <row r="71" spans="1:11" ht="15">
      <c r="A71" s="14" t="s">
        <v>24</v>
      </c>
      <c r="B71" s="13">
        <v>3</v>
      </c>
      <c r="C71" s="28">
        <f t="shared" si="6"/>
        <v>0.12867219728364412</v>
      </c>
      <c r="D71" s="13">
        <v>2</v>
      </c>
      <c r="E71" s="19">
        <f t="shared" si="7"/>
        <v>0.08566011181214395</v>
      </c>
      <c r="F71" s="17">
        <f>C71/E71</f>
        <v>1.5021250213381394</v>
      </c>
      <c r="G71" s="13">
        <v>0</v>
      </c>
      <c r="H71" s="19">
        <f t="shared" si="8"/>
        <v>0</v>
      </c>
      <c r="I71" s="13">
        <v>0</v>
      </c>
      <c r="J71" s="19">
        <f t="shared" si="9"/>
        <v>0</v>
      </c>
      <c r="K71" s="18">
        <v>0</v>
      </c>
    </row>
    <row r="72" spans="1:11" ht="15">
      <c r="A72" s="14" t="s">
        <v>25</v>
      </c>
      <c r="B72" s="13">
        <v>0</v>
      </c>
      <c r="C72" s="28">
        <f t="shared" si="6"/>
        <v>0</v>
      </c>
      <c r="D72" s="13">
        <v>0</v>
      </c>
      <c r="E72" s="19">
        <f t="shared" si="7"/>
        <v>0</v>
      </c>
      <c r="F72" s="18">
        <v>0</v>
      </c>
      <c r="G72" s="13">
        <v>0</v>
      </c>
      <c r="H72" s="19">
        <f t="shared" si="8"/>
        <v>0</v>
      </c>
      <c r="I72" s="13">
        <v>0</v>
      </c>
      <c r="J72" s="19">
        <f t="shared" si="9"/>
        <v>0</v>
      </c>
      <c r="K72" s="18">
        <v>0</v>
      </c>
    </row>
    <row r="73" spans="1:11" ht="15">
      <c r="A73" s="14" t="s">
        <v>26</v>
      </c>
      <c r="B73" s="13">
        <v>3</v>
      </c>
      <c r="C73" s="28">
        <f t="shared" si="6"/>
        <v>0.12867219728364412</v>
      </c>
      <c r="D73" s="13">
        <v>2</v>
      </c>
      <c r="E73" s="19">
        <f t="shared" si="7"/>
        <v>0.08566011181214395</v>
      </c>
      <c r="F73" s="17">
        <f>C73/E73</f>
        <v>1.5021250213381394</v>
      </c>
      <c r="G73" s="13">
        <v>0</v>
      </c>
      <c r="H73" s="19">
        <f t="shared" si="8"/>
        <v>0</v>
      </c>
      <c r="I73" s="13">
        <v>0</v>
      </c>
      <c r="J73" s="19">
        <f t="shared" si="9"/>
        <v>0</v>
      </c>
      <c r="K73" s="18">
        <v>0</v>
      </c>
    </row>
    <row r="74" spans="1:11" ht="15">
      <c r="A74" s="14" t="s">
        <v>27</v>
      </c>
      <c r="B74" s="13">
        <v>417</v>
      </c>
      <c r="C74" s="28">
        <f t="shared" si="6"/>
        <v>17.885435422426536</v>
      </c>
      <c r="D74" s="13">
        <v>397</v>
      </c>
      <c r="E74" s="19">
        <f t="shared" si="7"/>
        <v>17.003532194710573</v>
      </c>
      <c r="F74" s="17">
        <f>C74/E74</f>
        <v>1.0518658839597048</v>
      </c>
      <c r="G74" s="13">
        <v>246</v>
      </c>
      <c r="H74" s="19">
        <f t="shared" si="8"/>
        <v>81.11851216777683</v>
      </c>
      <c r="I74" s="13">
        <v>243</v>
      </c>
      <c r="J74" s="19">
        <f t="shared" si="9"/>
        <v>81.25323926236771</v>
      </c>
      <c r="K74" s="17">
        <f>H74/J74</f>
        <v>0.998341886479678</v>
      </c>
    </row>
    <row r="75" spans="1:11" ht="15">
      <c r="A75" s="14" t="s">
        <v>28</v>
      </c>
      <c r="B75" s="13">
        <v>0</v>
      </c>
      <c r="C75" s="28">
        <f t="shared" si="6"/>
        <v>0</v>
      </c>
      <c r="D75" s="13">
        <v>0</v>
      </c>
      <c r="E75" s="19">
        <f t="shared" si="7"/>
        <v>0</v>
      </c>
      <c r="F75" s="18">
        <v>0</v>
      </c>
      <c r="G75" s="13">
        <v>0</v>
      </c>
      <c r="H75" s="19">
        <f t="shared" si="8"/>
        <v>0</v>
      </c>
      <c r="I75" s="13">
        <v>0</v>
      </c>
      <c r="J75" s="19">
        <f t="shared" si="9"/>
        <v>0</v>
      </c>
      <c r="K75" s="18">
        <v>0</v>
      </c>
    </row>
    <row r="76" spans="1:11" ht="15">
      <c r="A76" s="14" t="s">
        <v>29</v>
      </c>
      <c r="B76" s="13">
        <v>2</v>
      </c>
      <c r="C76" s="28">
        <f t="shared" si="6"/>
        <v>0.08578146485576275</v>
      </c>
      <c r="D76" s="13">
        <v>6</v>
      </c>
      <c r="E76" s="19">
        <f t="shared" si="7"/>
        <v>0.25698033543643184</v>
      </c>
      <c r="F76" s="17">
        <f>-E76/C76</f>
        <v>-2.995755969760267</v>
      </c>
      <c r="G76" s="13">
        <v>0</v>
      </c>
      <c r="H76" s="19">
        <f t="shared" si="8"/>
        <v>0</v>
      </c>
      <c r="I76" s="13">
        <v>0</v>
      </c>
      <c r="J76" s="19">
        <f t="shared" si="9"/>
        <v>0</v>
      </c>
      <c r="K76" s="18">
        <v>0</v>
      </c>
    </row>
    <row r="77" spans="1:11" ht="15">
      <c r="A77" s="23" t="s">
        <v>95</v>
      </c>
      <c r="B77" s="13">
        <v>147</v>
      </c>
      <c r="C77" s="28">
        <f t="shared" si="6"/>
        <v>6.304937666898563</v>
      </c>
      <c r="D77" s="13">
        <v>142</v>
      </c>
      <c r="E77" s="19">
        <f t="shared" si="7"/>
        <v>6.081867938662221</v>
      </c>
      <c r="F77" s="17">
        <f>C77/E77</f>
        <v>1.0366778316277299</v>
      </c>
      <c r="G77" s="13">
        <v>85</v>
      </c>
      <c r="H77" s="19">
        <f t="shared" si="8"/>
        <v>28.02875420431313</v>
      </c>
      <c r="I77" s="13">
        <v>75</v>
      </c>
      <c r="J77" s="19">
        <f t="shared" si="9"/>
        <v>25.078160266162875</v>
      </c>
      <c r="K77" s="17">
        <f>H77/J77</f>
        <v>1.1176559168150542</v>
      </c>
    </row>
    <row r="78" spans="1:11" ht="33.75">
      <c r="A78" s="21" t="s">
        <v>96</v>
      </c>
      <c r="B78" s="13">
        <v>473</v>
      </c>
      <c r="C78" s="28">
        <f t="shared" si="6"/>
        <v>20.28731643838789</v>
      </c>
      <c r="D78" s="13">
        <v>621</v>
      </c>
      <c r="E78" s="19">
        <f t="shared" si="7"/>
        <v>26.597464717670697</v>
      </c>
      <c r="F78" s="17">
        <f>-E78/C78</f>
        <v>-1.311039081903542</v>
      </c>
      <c r="G78" s="13">
        <v>4</v>
      </c>
      <c r="H78" s="19">
        <f t="shared" si="8"/>
        <v>1.3190001978500296</v>
      </c>
      <c r="I78" s="13">
        <v>10</v>
      </c>
      <c r="J78" s="19">
        <f t="shared" si="9"/>
        <v>3.3437547021550498</v>
      </c>
      <c r="K78" s="17">
        <f>-J78/H78</f>
        <v>-2.535067627438851</v>
      </c>
    </row>
    <row r="79" spans="1:11" ht="15">
      <c r="A79" s="14" t="s">
        <v>97</v>
      </c>
      <c r="B79" s="13">
        <v>448</v>
      </c>
      <c r="C79" s="28">
        <f t="shared" si="6"/>
        <v>19.215048127690856</v>
      </c>
      <c r="D79" s="13">
        <v>589</v>
      </c>
      <c r="E79" s="19">
        <f t="shared" si="7"/>
        <v>25.22690292867639</v>
      </c>
      <c r="F79" s="17">
        <f>-E79/C79</f>
        <v>-1.3128722218666649</v>
      </c>
      <c r="G79" s="13">
        <v>4</v>
      </c>
      <c r="H79" s="19">
        <f t="shared" si="8"/>
        <v>1.3190001978500296</v>
      </c>
      <c r="I79" s="13">
        <v>10</v>
      </c>
      <c r="J79" s="19">
        <f t="shared" si="9"/>
        <v>3.3437547021550498</v>
      </c>
      <c r="K79" s="17">
        <f>-J79/H79</f>
        <v>-2.535067627438851</v>
      </c>
    </row>
    <row r="80" spans="1:11" ht="22.5">
      <c r="A80" s="21" t="s">
        <v>108</v>
      </c>
      <c r="B80" s="13">
        <v>189</v>
      </c>
      <c r="C80" s="28">
        <f t="shared" si="6"/>
        <v>8.10634842886958</v>
      </c>
      <c r="D80" s="13">
        <v>244</v>
      </c>
      <c r="E80" s="19">
        <f t="shared" si="7"/>
        <v>10.450533641081561</v>
      </c>
      <c r="F80" s="17">
        <f>-E80/C80</f>
        <v>-1.2891789358403971</v>
      </c>
      <c r="G80" s="13">
        <v>0</v>
      </c>
      <c r="H80" s="19">
        <f t="shared" si="8"/>
        <v>0</v>
      </c>
      <c r="I80" s="13">
        <v>0</v>
      </c>
      <c r="J80" s="19">
        <f t="shared" si="9"/>
        <v>0</v>
      </c>
      <c r="K80" s="18">
        <v>0</v>
      </c>
    </row>
    <row r="81" spans="1:11" ht="15">
      <c r="A81" s="14" t="s">
        <v>30</v>
      </c>
      <c r="B81" s="13">
        <v>172</v>
      </c>
      <c r="C81" s="28">
        <f t="shared" si="6"/>
        <v>7.377205977595597</v>
      </c>
      <c r="D81" s="13">
        <v>153</v>
      </c>
      <c r="E81" s="19">
        <f t="shared" si="7"/>
        <v>6.552998553629012</v>
      </c>
      <c r="F81" s="17">
        <f>C81/E81</f>
        <v>1.125775615120523</v>
      </c>
      <c r="G81" s="13">
        <v>2</v>
      </c>
      <c r="H81" s="19">
        <f t="shared" si="8"/>
        <v>0.6595000989250148</v>
      </c>
      <c r="I81" s="13">
        <v>2</v>
      </c>
      <c r="J81" s="19">
        <f t="shared" si="9"/>
        <v>0.66875094043101</v>
      </c>
      <c r="K81" s="17">
        <v>0</v>
      </c>
    </row>
    <row r="82" spans="1:11" ht="15">
      <c r="A82" s="14" t="s">
        <v>98</v>
      </c>
      <c r="B82" s="13">
        <v>141</v>
      </c>
      <c r="C82" s="28">
        <f t="shared" si="6"/>
        <v>6.047593272331274</v>
      </c>
      <c r="D82" s="13">
        <v>160</v>
      </c>
      <c r="E82" s="19">
        <f t="shared" si="7"/>
        <v>6.852808944971516</v>
      </c>
      <c r="F82" s="24">
        <f>-E82/C82</f>
        <v>-1.1331464661031745</v>
      </c>
      <c r="G82" s="13">
        <v>1</v>
      </c>
      <c r="H82" s="19">
        <f t="shared" si="8"/>
        <v>0.3297500494625074</v>
      </c>
      <c r="I82" s="13">
        <v>1</v>
      </c>
      <c r="J82" s="19">
        <f t="shared" si="9"/>
        <v>0.334375470215505</v>
      </c>
      <c r="K82" s="17">
        <v>0</v>
      </c>
    </row>
    <row r="83" spans="1:11" ht="45">
      <c r="A83" s="21" t="s">
        <v>114</v>
      </c>
      <c r="B83" s="13">
        <v>129</v>
      </c>
      <c r="C83" s="28">
        <f t="shared" si="6"/>
        <v>5.532904483196698</v>
      </c>
      <c r="D83" s="13">
        <v>92</v>
      </c>
      <c r="E83" s="19">
        <f t="shared" si="7"/>
        <v>3.9403651433586218</v>
      </c>
      <c r="F83" s="17">
        <f>C83/E83</f>
        <v>1.4041603460334782</v>
      </c>
      <c r="G83" s="13">
        <v>2</v>
      </c>
      <c r="H83" s="19">
        <f t="shared" si="8"/>
        <v>0.6595000989250148</v>
      </c>
      <c r="I83" s="13">
        <v>2</v>
      </c>
      <c r="J83" s="19">
        <f t="shared" si="9"/>
        <v>0.66875094043101</v>
      </c>
      <c r="K83" s="17">
        <v>0</v>
      </c>
    </row>
    <row r="84" spans="1:11" ht="33.75">
      <c r="A84" s="21" t="s">
        <v>99</v>
      </c>
      <c r="B84" s="27">
        <v>193101</v>
      </c>
      <c r="C84" s="28">
        <f t="shared" si="6"/>
        <v>8282.243322556322</v>
      </c>
      <c r="D84" s="13">
        <v>148333</v>
      </c>
      <c r="E84" s="19">
        <f t="shared" si="7"/>
        <v>6353.110682715374</v>
      </c>
      <c r="F84" s="17">
        <f>C84/E84</f>
        <v>1.3036516654887587</v>
      </c>
      <c r="G84" s="13">
        <v>116183</v>
      </c>
      <c r="H84" s="19">
        <f t="shared" si="8"/>
        <v>38311.3499967025</v>
      </c>
      <c r="I84" s="13">
        <v>90914</v>
      </c>
      <c r="J84" s="19">
        <f t="shared" si="9"/>
        <v>30399.41149917242</v>
      </c>
      <c r="K84" s="17">
        <f>H84/J84</f>
        <v>1.2602661731706704</v>
      </c>
    </row>
    <row r="85" spans="1:11" ht="22.5">
      <c r="A85" s="21" t="s">
        <v>100</v>
      </c>
      <c r="B85" s="13">
        <v>192296</v>
      </c>
      <c r="C85" s="28">
        <f t="shared" si="6"/>
        <v>8247.716282951877</v>
      </c>
      <c r="D85" s="13">
        <v>148015</v>
      </c>
      <c r="E85" s="19">
        <f t="shared" si="7"/>
        <v>6339.490724937244</v>
      </c>
      <c r="F85" s="17">
        <f>C85/E85</f>
        <v>1.3010061282223144</v>
      </c>
      <c r="G85" s="13">
        <v>115787</v>
      </c>
      <c r="H85" s="19">
        <f t="shared" si="8"/>
        <v>38180.768977115345</v>
      </c>
      <c r="I85" s="13">
        <v>90738</v>
      </c>
      <c r="J85" s="19">
        <f t="shared" si="9"/>
        <v>30340.561416414494</v>
      </c>
      <c r="K85" s="17">
        <f>H85/J85</f>
        <v>1.2584068057639577</v>
      </c>
    </row>
    <row r="86" spans="1:11" ht="15">
      <c r="A86" s="14" t="s">
        <v>31</v>
      </c>
      <c r="B86" s="13">
        <v>805</v>
      </c>
      <c r="C86" s="28">
        <f t="shared" si="6"/>
        <v>34.52703960444451</v>
      </c>
      <c r="D86" s="13">
        <v>318</v>
      </c>
      <c r="E86" s="19">
        <f t="shared" si="7"/>
        <v>13.619957778130887</v>
      </c>
      <c r="F86" s="17">
        <f>C86/E86</f>
        <v>2.5350327928243237</v>
      </c>
      <c r="G86" s="13">
        <v>396</v>
      </c>
      <c r="H86" s="19">
        <f t="shared" si="8"/>
        <v>130.58101958715295</v>
      </c>
      <c r="I86" s="13">
        <v>176</v>
      </c>
      <c r="J86" s="19">
        <f t="shared" si="9"/>
        <v>58.85008275792888</v>
      </c>
      <c r="K86" s="17">
        <f>H86/J86</f>
        <v>2.2188757172063576</v>
      </c>
    </row>
    <row r="87" spans="1:11" ht="15">
      <c r="A87" s="14" t="s">
        <v>109</v>
      </c>
      <c r="B87" s="13">
        <v>4381</v>
      </c>
      <c r="C87" s="28">
        <f t="shared" si="6"/>
        <v>187.90429876654832</v>
      </c>
      <c r="D87" s="13">
        <v>2616</v>
      </c>
      <c r="E87" s="19">
        <f t="shared" si="7"/>
        <v>112.04342625028428</v>
      </c>
      <c r="F87" s="17">
        <f>C87/E87</f>
        <v>1.6770666968609553</v>
      </c>
      <c r="G87" s="13">
        <v>1017</v>
      </c>
      <c r="H87" s="19">
        <f t="shared" si="8"/>
        <v>335.35580030337</v>
      </c>
      <c r="I87" s="13">
        <v>559</v>
      </c>
      <c r="J87" s="19">
        <f t="shared" si="9"/>
        <v>186.9158878504673</v>
      </c>
      <c r="K87" s="17">
        <f>H87/J87</f>
        <v>1.7941535316230295</v>
      </c>
    </row>
    <row r="88" spans="1:11" ht="15">
      <c r="A88" s="14" t="s">
        <v>110</v>
      </c>
      <c r="B88" s="13">
        <v>47</v>
      </c>
      <c r="C88" s="28">
        <f t="shared" si="6"/>
        <v>2.0158644241104247</v>
      </c>
      <c r="D88" s="13">
        <v>339</v>
      </c>
      <c r="E88" s="19">
        <f t="shared" si="7"/>
        <v>14.5193889521584</v>
      </c>
      <c r="F88" s="24">
        <f>-E88/C88</f>
        <v>-7.202562225168303</v>
      </c>
      <c r="G88" s="13">
        <v>11</v>
      </c>
      <c r="H88" s="19">
        <f t="shared" si="8"/>
        <v>3.6272505440875817</v>
      </c>
      <c r="I88" s="13">
        <v>71</v>
      </c>
      <c r="J88" s="19">
        <f t="shared" si="9"/>
        <v>23.740658385300854</v>
      </c>
      <c r="K88" s="17">
        <f>-J88/H88</f>
        <v>-6.545083692660306</v>
      </c>
    </row>
    <row r="89" spans="1:11" ht="15">
      <c r="A89" s="14" t="s">
        <v>111</v>
      </c>
      <c r="B89" s="13">
        <v>2089</v>
      </c>
      <c r="C89" s="28">
        <f t="shared" si="6"/>
        <v>89.5987400418442</v>
      </c>
      <c r="D89" s="13">
        <v>1384</v>
      </c>
      <c r="E89" s="19">
        <f t="shared" si="7"/>
        <v>59.276797374003614</v>
      </c>
      <c r="F89" s="17">
        <f>C89/E89</f>
        <v>1.5115313918956517</v>
      </c>
      <c r="G89" s="13">
        <v>474</v>
      </c>
      <c r="H89" s="19">
        <f t="shared" si="8"/>
        <v>156.30152344522853</v>
      </c>
      <c r="I89" s="13">
        <v>241</v>
      </c>
      <c r="J89" s="19">
        <f t="shared" si="9"/>
        <v>80.5844883219367</v>
      </c>
      <c r="K89" s="17">
        <f>H89/J89</f>
        <v>1.9395981373090152</v>
      </c>
    </row>
    <row r="90" spans="1:11" ht="22.5">
      <c r="A90" s="21" t="s">
        <v>112</v>
      </c>
      <c r="B90" s="13">
        <v>38</v>
      </c>
      <c r="C90" s="28">
        <f t="shared" si="6"/>
        <v>1.6298478322594923</v>
      </c>
      <c r="D90" s="13">
        <v>29</v>
      </c>
      <c r="E90" s="19">
        <f t="shared" si="7"/>
        <v>1.2420716212760872</v>
      </c>
      <c r="F90" s="17">
        <f>C90/E90</f>
        <v>1.312201168065501</v>
      </c>
      <c r="G90" s="13">
        <v>16</v>
      </c>
      <c r="H90" s="19">
        <f t="shared" si="8"/>
        <v>5.276000791400119</v>
      </c>
      <c r="I90" s="13">
        <v>13</v>
      </c>
      <c r="J90" s="19">
        <f t="shared" si="9"/>
        <v>4.346881112801565</v>
      </c>
      <c r="K90" s="17">
        <f>H90/J90</f>
        <v>1.2137439820615972</v>
      </c>
    </row>
    <row r="91" spans="1:11" ht="15">
      <c r="A91" s="14" t="s">
        <v>101</v>
      </c>
      <c r="B91" s="13">
        <v>1</v>
      </c>
      <c r="C91" s="28">
        <f t="shared" si="6"/>
        <v>0.04289073242788138</v>
      </c>
      <c r="D91" s="13">
        <v>0</v>
      </c>
      <c r="E91" s="19">
        <f t="shared" si="7"/>
        <v>0</v>
      </c>
      <c r="F91" s="25">
        <v>1</v>
      </c>
      <c r="G91" s="13">
        <v>1</v>
      </c>
      <c r="H91" s="19">
        <f t="shared" si="8"/>
        <v>0.3297500494625074</v>
      </c>
      <c r="I91" s="13">
        <v>0</v>
      </c>
      <c r="J91" s="19">
        <f t="shared" si="9"/>
        <v>0</v>
      </c>
      <c r="K91" s="18">
        <v>1</v>
      </c>
    </row>
    <row r="92" spans="1:11" ht="15">
      <c r="A92" s="14" t="s">
        <v>102</v>
      </c>
      <c r="B92" s="13">
        <v>25</v>
      </c>
      <c r="C92" s="28">
        <f t="shared" si="6"/>
        <v>1.0722683106970345</v>
      </c>
      <c r="D92" s="13">
        <v>25</v>
      </c>
      <c r="E92" s="19">
        <f t="shared" si="7"/>
        <v>1.0707513976517993</v>
      </c>
      <c r="F92" s="24">
        <v>0</v>
      </c>
      <c r="G92" s="13">
        <v>11</v>
      </c>
      <c r="H92" s="19">
        <f t="shared" si="8"/>
        <v>3.6272505440875817</v>
      </c>
      <c r="I92" s="13">
        <v>4</v>
      </c>
      <c r="J92" s="19">
        <f t="shared" si="9"/>
        <v>1.33750188086202</v>
      </c>
      <c r="K92" s="17">
        <f>H92/J92</f>
        <v>2.7119592099188816</v>
      </c>
    </row>
    <row r="93" spans="1:11" ht="15">
      <c r="A93" s="23" t="s">
        <v>32</v>
      </c>
      <c r="B93" s="13">
        <v>349</v>
      </c>
      <c r="C93" s="28">
        <f t="shared" si="6"/>
        <v>14.9688656173306</v>
      </c>
      <c r="D93" s="13">
        <v>367</v>
      </c>
      <c r="E93" s="19">
        <f t="shared" si="7"/>
        <v>15.718630517528414</v>
      </c>
      <c r="F93" s="24">
        <f>-E93/C93</f>
        <v>-1.050088291214917</v>
      </c>
      <c r="G93" s="13">
        <v>312</v>
      </c>
      <c r="H93" s="19">
        <f t="shared" si="8"/>
        <v>102.88201543230231</v>
      </c>
      <c r="I93" s="13">
        <v>327</v>
      </c>
      <c r="J93" s="19">
        <f t="shared" si="9"/>
        <v>109.34077876047013</v>
      </c>
      <c r="K93" s="17">
        <f>-J93/H93</f>
        <v>-1.0627783515032108</v>
      </c>
    </row>
    <row r="94" spans="1:11" ht="15">
      <c r="A94" s="23" t="s">
        <v>33</v>
      </c>
      <c r="B94" s="13">
        <v>97</v>
      </c>
      <c r="C94" s="28">
        <f t="shared" si="6"/>
        <v>4.160401045504494</v>
      </c>
      <c r="D94" s="13">
        <v>114</v>
      </c>
      <c r="E94" s="19">
        <f t="shared" si="7"/>
        <v>4.882626373292205</v>
      </c>
      <c r="F94" s="24">
        <f>-E94/C94</f>
        <v>-1.1735951221741254</v>
      </c>
      <c r="G94" s="13">
        <v>37</v>
      </c>
      <c r="H94" s="19">
        <f t="shared" si="8"/>
        <v>12.200751830112775</v>
      </c>
      <c r="I94" s="13">
        <v>40</v>
      </c>
      <c r="J94" s="19">
        <f t="shared" si="9"/>
        <v>13.375018808620199</v>
      </c>
      <c r="K94" s="17">
        <f>-J94/H94</f>
        <v>-1.0962454605140977</v>
      </c>
    </row>
    <row r="95" spans="1:11" ht="15">
      <c r="A95" s="23" t="s">
        <v>34</v>
      </c>
      <c r="B95" s="13">
        <v>1</v>
      </c>
      <c r="C95" s="28">
        <f t="shared" si="6"/>
        <v>0.04289073242788138</v>
      </c>
      <c r="D95" s="13">
        <v>4</v>
      </c>
      <c r="E95" s="19">
        <f t="shared" si="7"/>
        <v>0.1713202236242879</v>
      </c>
      <c r="F95" s="24">
        <f>-E95/C95</f>
        <v>-3.9943412930136897</v>
      </c>
      <c r="G95" s="13">
        <v>1</v>
      </c>
      <c r="H95" s="19">
        <f t="shared" si="8"/>
        <v>0.3297500494625074</v>
      </c>
      <c r="I95" s="13">
        <v>3</v>
      </c>
      <c r="J95" s="19">
        <f t="shared" si="9"/>
        <v>1.003126410646515</v>
      </c>
      <c r="K95" s="17">
        <f>-J95/H95</f>
        <v>-3.042081152926621</v>
      </c>
    </row>
    <row r="96" spans="1:11" ht="15">
      <c r="A96" s="14" t="s">
        <v>35</v>
      </c>
      <c r="B96" s="13">
        <v>0</v>
      </c>
      <c r="C96" s="28">
        <f t="shared" si="6"/>
        <v>0</v>
      </c>
      <c r="D96" s="13">
        <v>2</v>
      </c>
      <c r="E96" s="19">
        <f t="shared" si="7"/>
        <v>0.08566011181214395</v>
      </c>
      <c r="F96" s="24">
        <v>0</v>
      </c>
      <c r="G96" s="13">
        <v>0</v>
      </c>
      <c r="H96" s="19">
        <f t="shared" si="8"/>
        <v>0</v>
      </c>
      <c r="I96" s="13">
        <v>0</v>
      </c>
      <c r="J96" s="19">
        <f t="shared" si="9"/>
        <v>0</v>
      </c>
      <c r="K96" s="18">
        <v>0</v>
      </c>
    </row>
    <row r="97" spans="1:11" ht="15">
      <c r="A97" s="14" t="s">
        <v>36</v>
      </c>
      <c r="B97" s="13">
        <v>0</v>
      </c>
      <c r="C97" s="28">
        <f t="shared" si="6"/>
        <v>0</v>
      </c>
      <c r="D97" s="13">
        <v>2</v>
      </c>
      <c r="E97" s="19">
        <f t="shared" si="7"/>
        <v>0.08566011181214395</v>
      </c>
      <c r="F97" s="24">
        <v>0</v>
      </c>
      <c r="G97" s="13">
        <v>0</v>
      </c>
      <c r="H97" s="19">
        <f t="shared" si="8"/>
        <v>0</v>
      </c>
      <c r="I97" s="13">
        <v>0</v>
      </c>
      <c r="J97" s="19">
        <f t="shared" si="9"/>
        <v>0</v>
      </c>
      <c r="K97" s="18">
        <v>0</v>
      </c>
    </row>
    <row r="98" spans="1:11" ht="15">
      <c r="A98" s="14" t="s">
        <v>103</v>
      </c>
      <c r="B98" s="13">
        <v>0</v>
      </c>
      <c r="C98" s="28">
        <f t="shared" si="6"/>
        <v>0</v>
      </c>
      <c r="D98" s="13">
        <v>0</v>
      </c>
      <c r="E98" s="19">
        <f t="shared" si="7"/>
        <v>0</v>
      </c>
      <c r="F98" s="25">
        <v>0</v>
      </c>
      <c r="G98" s="13">
        <v>0</v>
      </c>
      <c r="H98" s="19">
        <f t="shared" si="8"/>
        <v>0</v>
      </c>
      <c r="I98" s="13">
        <v>0</v>
      </c>
      <c r="J98" s="19">
        <f t="shared" si="9"/>
        <v>0</v>
      </c>
      <c r="K98" s="18">
        <v>0</v>
      </c>
    </row>
    <row r="99" spans="1:11" ht="15">
      <c r="A99" s="29" t="s">
        <v>37</v>
      </c>
      <c r="B99" s="13">
        <v>90</v>
      </c>
      <c r="C99" s="28">
        <f t="shared" si="6"/>
        <v>3.860165918509324</v>
      </c>
      <c r="D99" s="13">
        <v>93</v>
      </c>
      <c r="E99" s="19">
        <f t="shared" si="7"/>
        <v>3.9831951992646935</v>
      </c>
      <c r="F99" s="24">
        <f>-E99/C99</f>
        <v>-1.031871500695203</v>
      </c>
      <c r="G99" s="13">
        <v>84</v>
      </c>
      <c r="H99" s="19">
        <f t="shared" si="8"/>
        <v>27.699004154850623</v>
      </c>
      <c r="I99" s="13">
        <v>88</v>
      </c>
      <c r="J99" s="19">
        <f t="shared" si="9"/>
        <v>29.42504137896444</v>
      </c>
      <c r="K99" s="17">
        <f>-J99/H99</f>
        <v>-1.0623140534029472</v>
      </c>
    </row>
    <row r="100" spans="1:11" ht="15">
      <c r="A100" s="14" t="s">
        <v>38</v>
      </c>
      <c r="B100" s="13">
        <v>0</v>
      </c>
      <c r="C100" s="28">
        <f t="shared" si="6"/>
        <v>0</v>
      </c>
      <c r="D100" s="13">
        <v>0</v>
      </c>
      <c r="E100" s="19">
        <f t="shared" si="7"/>
        <v>0</v>
      </c>
      <c r="F100" s="25">
        <v>0</v>
      </c>
      <c r="G100" s="13">
        <v>0</v>
      </c>
      <c r="H100" s="19">
        <f t="shared" si="8"/>
        <v>0</v>
      </c>
      <c r="I100" s="13">
        <v>0</v>
      </c>
      <c r="J100" s="19">
        <f t="shared" si="9"/>
        <v>0</v>
      </c>
      <c r="K100" s="18">
        <v>0</v>
      </c>
    </row>
    <row r="101" spans="1:11" ht="15">
      <c r="A101" s="14" t="s">
        <v>39</v>
      </c>
      <c r="B101" s="13">
        <v>1</v>
      </c>
      <c r="C101" s="28">
        <f t="shared" si="6"/>
        <v>0.04289073242788138</v>
      </c>
      <c r="D101" s="13">
        <v>3</v>
      </c>
      <c r="E101" s="19">
        <f t="shared" si="7"/>
        <v>0.12849016771821592</v>
      </c>
      <c r="F101" s="24">
        <f>-E101/C101</f>
        <v>-2.995755969760267</v>
      </c>
      <c r="G101" s="13">
        <v>0</v>
      </c>
      <c r="H101" s="19">
        <f t="shared" si="8"/>
        <v>0</v>
      </c>
      <c r="I101" s="13">
        <v>0</v>
      </c>
      <c r="J101" s="19">
        <f t="shared" si="9"/>
        <v>0</v>
      </c>
      <c r="K101" s="18">
        <v>0</v>
      </c>
    </row>
    <row r="102" spans="1:11" ht="15">
      <c r="A102" s="14" t="s">
        <v>40</v>
      </c>
      <c r="B102" s="13">
        <v>0</v>
      </c>
      <c r="C102" s="28">
        <f t="shared" si="6"/>
        <v>0</v>
      </c>
      <c r="D102" s="13">
        <v>0</v>
      </c>
      <c r="E102" s="19">
        <f t="shared" si="7"/>
        <v>0</v>
      </c>
      <c r="F102" s="25">
        <v>0</v>
      </c>
      <c r="G102" s="13">
        <v>0</v>
      </c>
      <c r="H102" s="19">
        <f t="shared" si="8"/>
        <v>0</v>
      </c>
      <c r="I102" s="13">
        <v>0</v>
      </c>
      <c r="J102" s="19">
        <f t="shared" si="9"/>
        <v>0</v>
      </c>
      <c r="K102" s="18">
        <v>0</v>
      </c>
    </row>
    <row r="103" spans="1:11" ht="15">
      <c r="A103" s="14" t="s">
        <v>104</v>
      </c>
      <c r="B103" s="13">
        <v>0</v>
      </c>
      <c r="C103" s="28">
        <f t="shared" si="6"/>
        <v>0</v>
      </c>
      <c r="D103" s="13">
        <v>0</v>
      </c>
      <c r="E103" s="19">
        <f t="shared" si="7"/>
        <v>0</v>
      </c>
      <c r="F103" s="25">
        <v>0</v>
      </c>
      <c r="G103" s="13">
        <v>0</v>
      </c>
      <c r="H103" s="19">
        <f t="shared" si="8"/>
        <v>0</v>
      </c>
      <c r="I103" s="13">
        <v>0</v>
      </c>
      <c r="J103" s="19">
        <f t="shared" si="9"/>
        <v>0</v>
      </c>
      <c r="K103" s="18">
        <v>0</v>
      </c>
    </row>
    <row r="104" spans="1:11" ht="15">
      <c r="A104" s="14" t="s">
        <v>41</v>
      </c>
      <c r="B104" s="13">
        <v>10</v>
      </c>
      <c r="C104" s="28">
        <f t="shared" si="6"/>
        <v>0.4289073242788138</v>
      </c>
      <c r="D104" s="13">
        <v>23</v>
      </c>
      <c r="E104" s="19">
        <f t="shared" si="7"/>
        <v>0.9850912858396554</v>
      </c>
      <c r="F104" s="24">
        <f>-E104/C104</f>
        <v>-2.296746243482872</v>
      </c>
      <c r="G104" s="13">
        <v>8</v>
      </c>
      <c r="H104" s="19">
        <f t="shared" si="8"/>
        <v>2.6380003957000593</v>
      </c>
      <c r="I104" s="13">
        <v>14</v>
      </c>
      <c r="J104" s="19">
        <f t="shared" si="9"/>
        <v>4.68125658301707</v>
      </c>
      <c r="K104" s="17">
        <f>-J104/H104</f>
        <v>-1.7745473392071958</v>
      </c>
    </row>
    <row r="105" spans="1:11" ht="15">
      <c r="A105" s="14" t="s">
        <v>42</v>
      </c>
      <c r="B105" s="13">
        <v>0</v>
      </c>
      <c r="C105" s="28">
        <f t="shared" si="6"/>
        <v>0</v>
      </c>
      <c r="D105" s="13">
        <v>0</v>
      </c>
      <c r="E105" s="19">
        <f t="shared" si="7"/>
        <v>0</v>
      </c>
      <c r="F105" s="24">
        <v>0</v>
      </c>
      <c r="G105" s="13">
        <v>0</v>
      </c>
      <c r="H105" s="19">
        <f t="shared" si="8"/>
        <v>0</v>
      </c>
      <c r="I105" s="13">
        <v>0</v>
      </c>
      <c r="J105" s="19">
        <f t="shared" si="9"/>
        <v>0</v>
      </c>
      <c r="K105" s="18">
        <v>0</v>
      </c>
    </row>
    <row r="106" spans="1:11" ht="15">
      <c r="A106" s="14" t="s">
        <v>43</v>
      </c>
      <c r="B106" s="13">
        <v>1006</v>
      </c>
      <c r="C106" s="28">
        <f t="shared" si="6"/>
        <v>43.148076822448665</v>
      </c>
      <c r="D106" s="13">
        <v>923</v>
      </c>
      <c r="E106" s="19">
        <f t="shared" si="7"/>
        <v>39.53214160130443</v>
      </c>
      <c r="F106" s="17">
        <f>C106/E106</f>
        <v>1.0914682350784892</v>
      </c>
      <c r="G106" s="13">
        <v>949</v>
      </c>
      <c r="H106" s="19">
        <f t="shared" si="8"/>
        <v>312.9327969399195</v>
      </c>
      <c r="I106" s="13">
        <v>871</v>
      </c>
      <c r="J106" s="19">
        <f t="shared" si="9"/>
        <v>291.24103455770484</v>
      </c>
      <c r="K106" s="17">
        <f>H106/J106</f>
        <v>1.0744804468063953</v>
      </c>
    </row>
    <row r="107" spans="1:11" ht="15">
      <c r="A107" s="14" t="s">
        <v>44</v>
      </c>
      <c r="B107" s="13">
        <v>0</v>
      </c>
      <c r="C107" s="28">
        <f t="shared" si="6"/>
        <v>0</v>
      </c>
      <c r="D107" s="13">
        <v>0</v>
      </c>
      <c r="E107" s="19">
        <f t="shared" si="7"/>
        <v>0</v>
      </c>
      <c r="F107" s="25">
        <v>0</v>
      </c>
      <c r="G107" s="13">
        <v>0</v>
      </c>
      <c r="H107" s="19">
        <f t="shared" si="8"/>
        <v>0</v>
      </c>
      <c r="I107" s="13">
        <v>0</v>
      </c>
      <c r="J107" s="19">
        <f t="shared" si="9"/>
        <v>0</v>
      </c>
      <c r="K107" s="18">
        <v>0</v>
      </c>
    </row>
    <row r="108" spans="1:11" ht="15">
      <c r="A108" s="14" t="s">
        <v>45</v>
      </c>
      <c r="B108" s="13">
        <v>3</v>
      </c>
      <c r="C108" s="28">
        <f t="shared" si="6"/>
        <v>0.12867219728364412</v>
      </c>
      <c r="D108" s="13">
        <v>8</v>
      </c>
      <c r="E108" s="19">
        <f t="shared" si="7"/>
        <v>0.3426404472485758</v>
      </c>
      <c r="F108" s="24">
        <f>-E108/C108</f>
        <v>-2.66289419534246</v>
      </c>
      <c r="G108" s="13">
        <v>0</v>
      </c>
      <c r="H108" s="19">
        <f t="shared" si="8"/>
        <v>0</v>
      </c>
      <c r="I108" s="13">
        <v>3</v>
      </c>
      <c r="J108" s="19">
        <f t="shared" si="9"/>
        <v>1.003126410646515</v>
      </c>
      <c r="K108" s="17">
        <v>0</v>
      </c>
    </row>
    <row r="109" spans="1:11" ht="15">
      <c r="A109" s="14" t="s">
        <v>46</v>
      </c>
      <c r="B109" s="13">
        <v>1</v>
      </c>
      <c r="C109" s="28">
        <f t="shared" si="6"/>
        <v>0.04289073242788138</v>
      </c>
      <c r="D109" s="13">
        <v>0</v>
      </c>
      <c r="E109" s="19">
        <f t="shared" si="7"/>
        <v>0</v>
      </c>
      <c r="F109" s="24">
        <v>1</v>
      </c>
      <c r="G109" s="13">
        <v>0</v>
      </c>
      <c r="H109" s="19">
        <f t="shared" si="8"/>
        <v>0</v>
      </c>
      <c r="I109" s="13">
        <v>0</v>
      </c>
      <c r="J109" s="19">
        <f t="shared" si="9"/>
        <v>0</v>
      </c>
      <c r="K109" s="18">
        <v>0</v>
      </c>
    </row>
    <row r="110" spans="1:11" ht="15">
      <c r="A110" s="14" t="s">
        <v>47</v>
      </c>
      <c r="B110" s="13">
        <v>0</v>
      </c>
      <c r="C110" s="28">
        <f t="shared" si="6"/>
        <v>0</v>
      </c>
      <c r="D110" s="13">
        <v>0</v>
      </c>
      <c r="E110" s="19">
        <f t="shared" si="7"/>
        <v>0</v>
      </c>
      <c r="F110" s="24">
        <v>0</v>
      </c>
      <c r="G110" s="13">
        <v>0</v>
      </c>
      <c r="H110" s="19">
        <f t="shared" si="8"/>
        <v>0</v>
      </c>
      <c r="I110" s="13">
        <v>0</v>
      </c>
      <c r="J110" s="19">
        <f t="shared" si="9"/>
        <v>0</v>
      </c>
      <c r="K110" s="18">
        <v>0</v>
      </c>
    </row>
    <row r="111" spans="1:11" ht="15">
      <c r="A111" s="14" t="s">
        <v>48</v>
      </c>
      <c r="B111" s="13">
        <v>3</v>
      </c>
      <c r="C111" s="28">
        <f t="shared" si="6"/>
        <v>0.12867219728364412</v>
      </c>
      <c r="D111" s="13">
        <v>2</v>
      </c>
      <c r="E111" s="19">
        <f t="shared" si="7"/>
        <v>0.08566011181214395</v>
      </c>
      <c r="F111" s="17">
        <f>C111/E111</f>
        <v>1.5021250213381394</v>
      </c>
      <c r="G111" s="13">
        <v>0</v>
      </c>
      <c r="H111" s="19">
        <f t="shared" si="8"/>
        <v>0</v>
      </c>
      <c r="I111" s="13">
        <v>1</v>
      </c>
      <c r="J111" s="19">
        <f t="shared" si="9"/>
        <v>0.334375470215505</v>
      </c>
      <c r="K111" s="17">
        <v>0</v>
      </c>
    </row>
    <row r="112" spans="1:11" ht="15">
      <c r="A112" s="14" t="s">
        <v>49</v>
      </c>
      <c r="B112" s="13">
        <v>1</v>
      </c>
      <c r="C112" s="28">
        <f t="shared" si="6"/>
        <v>0.04289073242788138</v>
      </c>
      <c r="D112" s="13">
        <v>2</v>
      </c>
      <c r="E112" s="19">
        <f t="shared" si="7"/>
        <v>0.08566011181214395</v>
      </c>
      <c r="F112" s="24">
        <f>-E112/C112</f>
        <v>-1.9971706465068448</v>
      </c>
      <c r="G112" s="13">
        <v>0</v>
      </c>
      <c r="H112" s="19">
        <f t="shared" si="8"/>
        <v>0</v>
      </c>
      <c r="I112" s="13">
        <v>0</v>
      </c>
      <c r="J112" s="19">
        <f t="shared" si="9"/>
        <v>0</v>
      </c>
      <c r="K112" s="18">
        <v>0</v>
      </c>
    </row>
    <row r="113" spans="1:11" ht="15">
      <c r="A113" s="14" t="s">
        <v>50</v>
      </c>
      <c r="B113" s="13">
        <v>2</v>
      </c>
      <c r="C113" s="28">
        <f t="shared" si="6"/>
        <v>0.08578146485576275</v>
      </c>
      <c r="D113" s="13">
        <v>1</v>
      </c>
      <c r="E113" s="19">
        <f t="shared" si="7"/>
        <v>0.04283005590607197</v>
      </c>
      <c r="F113" s="17">
        <f>C113/E113</f>
        <v>2.002833361784186</v>
      </c>
      <c r="G113" s="13">
        <v>1</v>
      </c>
      <c r="H113" s="19">
        <f t="shared" si="8"/>
        <v>0.3297500494625074</v>
      </c>
      <c r="I113" s="13">
        <v>0</v>
      </c>
      <c r="J113" s="19">
        <f t="shared" si="9"/>
        <v>0</v>
      </c>
      <c r="K113" s="18">
        <v>1</v>
      </c>
    </row>
    <row r="114" spans="1:11" ht="15">
      <c r="A114" s="14" t="s">
        <v>117</v>
      </c>
      <c r="B114" s="13">
        <v>5</v>
      </c>
      <c r="C114" s="28">
        <f t="shared" si="6"/>
        <v>0.2144536621394069</v>
      </c>
      <c r="D114" s="13">
        <v>0</v>
      </c>
      <c r="E114" s="19">
        <f t="shared" si="7"/>
        <v>0</v>
      </c>
      <c r="F114" s="25">
        <v>5</v>
      </c>
      <c r="G114" s="13">
        <v>0</v>
      </c>
      <c r="H114" s="19">
        <f t="shared" si="8"/>
        <v>0</v>
      </c>
      <c r="I114" s="13">
        <v>0</v>
      </c>
      <c r="J114" s="19">
        <f t="shared" si="9"/>
        <v>0</v>
      </c>
      <c r="K114" s="18"/>
    </row>
    <row r="115" spans="1:11" ht="15">
      <c r="A115" s="14" t="s">
        <v>51</v>
      </c>
      <c r="B115" s="13">
        <v>2</v>
      </c>
      <c r="C115" s="28">
        <f t="shared" si="6"/>
        <v>0.08578146485576275</v>
      </c>
      <c r="D115" s="13">
        <v>3</v>
      </c>
      <c r="E115" s="19">
        <f t="shared" si="7"/>
        <v>0.12849016771821592</v>
      </c>
      <c r="F115" s="24">
        <f>-E115/C115</f>
        <v>-1.4978779848801336</v>
      </c>
      <c r="G115" s="13">
        <v>0</v>
      </c>
      <c r="H115" s="19">
        <f t="shared" si="8"/>
        <v>0</v>
      </c>
      <c r="I115" s="13">
        <v>0</v>
      </c>
      <c r="J115" s="19">
        <f t="shared" si="9"/>
        <v>0</v>
      </c>
      <c r="K115" s="17">
        <v>0</v>
      </c>
    </row>
    <row r="116" spans="1:11" ht="15">
      <c r="A116" s="14" t="s">
        <v>52</v>
      </c>
      <c r="B116" s="13">
        <v>0</v>
      </c>
      <c r="C116" s="28">
        <f t="shared" si="6"/>
        <v>0</v>
      </c>
      <c r="D116" s="13">
        <v>0</v>
      </c>
      <c r="E116" s="19">
        <f t="shared" si="7"/>
        <v>0</v>
      </c>
      <c r="F116" s="25">
        <v>0</v>
      </c>
      <c r="G116" s="13">
        <v>0</v>
      </c>
      <c r="H116" s="19">
        <f t="shared" si="8"/>
        <v>0</v>
      </c>
      <c r="I116" s="13">
        <v>0</v>
      </c>
      <c r="J116" s="19">
        <f t="shared" si="9"/>
        <v>0</v>
      </c>
      <c r="K116" s="18">
        <v>0</v>
      </c>
    </row>
    <row r="117" spans="1:11" ht="15">
      <c r="A117" s="14" t="s">
        <v>105</v>
      </c>
      <c r="B117" s="13">
        <v>0</v>
      </c>
      <c r="C117" s="28">
        <f t="shared" si="6"/>
        <v>0</v>
      </c>
      <c r="D117" s="13">
        <v>4</v>
      </c>
      <c r="E117" s="19">
        <f t="shared" si="7"/>
        <v>0.1713202236242879</v>
      </c>
      <c r="F117" s="24">
        <v>0</v>
      </c>
      <c r="G117" s="13">
        <v>0</v>
      </c>
      <c r="H117" s="19">
        <f t="shared" si="8"/>
        <v>0</v>
      </c>
      <c r="I117" s="13">
        <v>0</v>
      </c>
      <c r="J117" s="19">
        <f t="shared" si="9"/>
        <v>0</v>
      </c>
      <c r="K117" s="18">
        <v>0</v>
      </c>
    </row>
    <row r="118" spans="3:13" ht="15">
      <c r="C118" s="20"/>
      <c r="E118" s="15"/>
      <c r="H118" s="20"/>
      <c r="J118" s="20"/>
      <c r="K118" s="16"/>
      <c r="M118" s="20"/>
    </row>
    <row r="119" spans="3:13" ht="15">
      <c r="C119" s="20"/>
      <c r="H119" s="20"/>
      <c r="J119" s="20"/>
      <c r="M119" s="20"/>
    </row>
    <row r="120" spans="10:13" ht="15">
      <c r="J120" s="20"/>
      <c r="M120" s="20"/>
    </row>
  </sheetData>
  <sheetProtection/>
  <mergeCells count="10">
    <mergeCell ref="B2:E2"/>
    <mergeCell ref="A2:A4"/>
    <mergeCell ref="G2:J2"/>
    <mergeCell ref="K2:K4"/>
    <mergeCell ref="G3:H3"/>
    <mergeCell ref="I3:J3"/>
    <mergeCell ref="A1:H1"/>
    <mergeCell ref="F2:F4"/>
    <mergeCell ref="B3:C3"/>
    <mergeCell ref="D3:E3"/>
  </mergeCells>
  <printOptions/>
  <pageMargins left="0" right="0" top="0" bottom="0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epid406_3</cp:lastModifiedBy>
  <cp:lastPrinted>2013-04-05T10:26:09Z</cp:lastPrinted>
  <dcterms:created xsi:type="dcterms:W3CDTF">2010-12-01T10:49:57Z</dcterms:created>
  <dcterms:modified xsi:type="dcterms:W3CDTF">2013-08-08T10:46:29Z</dcterms:modified>
  <cp:category/>
  <cp:version/>
  <cp:contentType/>
  <cp:contentStatus/>
</cp:coreProperties>
</file>