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<sst xmlns="http://schemas.openxmlformats.org/spreadsheetml/2006/main" count="127" uniqueCount="118">
  <si>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</si>
  <si>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</si>
  <si>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</si>
  <si>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</si>
  <si>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</si>
  <si>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</si>
  <si>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</si>
  <si>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</si>
  <si>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</si>
  <si>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</si>
  <si>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</si>
  <si>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</si>
  <si>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</si>
  <si>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</si>
  <si>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</si>
  <si>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</si>
  <si>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</si>
  <si>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</si>
  <si>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</si>
  <si>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</si>
  <si>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</si>
  <si>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</si>
  <si>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</si>
  <si>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</si>
  <si>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</si>
  <si>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</si>
  <si>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</si>
  <si>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</si>
  <si>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</si>
  <si>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</si>
  <si>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</si>
  <si>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</si>
  <si>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</si>
  <si>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</si>
  <si>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</si>
  <si>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</si>
  <si>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</si>
  <si>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</si>
  <si>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</si>
  <si>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</si>
  <si>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</si>
  <si>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</si>
  <si>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</si>
  <si>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</si>
  <si>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</si>
  <si>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</si>
  <si>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</si>
  <si>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</si>
  <si>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</si>
  <si>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</si>
  <si>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</si>
  <si>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</si>
  <si>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</si>
  <si>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</si>
  <si>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</si>
  <si>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</si>
  <si>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</si>
  <si>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</si>
  <si>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</si>
  <si>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</si>
  <si>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</si>
  <si>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</si>
  <si>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</si>
  <si>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</si>
  <si>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</si>
  <si>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</si>
  <si>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</si>
  <si>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</si>
  <si>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</si>
  <si>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</si>
  <si>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</si>
  <si>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</si>
  <si>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</si>
  <si>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</si>
  <si>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</si>
  <si>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</si>
  <si>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</si>
  <si>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</si>
  <si>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</si>
  <si>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</si>
  <si>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</si>
  <si>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</si>
  <si>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</si>
  <si>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</si>
  <si>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</si>
  <si>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</si>
  <si>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</si>
  <si>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</si>
  <si>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</si>
  <si>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</si>
  <si>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</si>
  <si>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</si>
  <si>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</si>
  <si>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</si>
  <si>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</si>
  <si>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</si>
  <si>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</si>
  <si>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</si>
  <si>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</si>
  <si>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</si>
  <si>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</si>
  <si>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</si>
  <si>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</si>
  <si>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</si>
  <si>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</si>
  <si>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</si>
  <si>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</si>
  <si>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</si>
  <si>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</si>
  <si>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</si>
  <si>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</si>
  <si>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</si>
  <si>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</si>
  <si>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</si>
  <si>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</si>
  <si>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Инфекционная и паразитарная заболеваемость в Воронежской области за январь -март  2013 г.</t>
  </si>
  <si>
    <t>янв.-март   2013</t>
  </si>
  <si>
    <t>янв.-март   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</si>
</sst>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vertical="top" wrapText="1"/>
    </xf>
    <xf numFmtId="3" fontId="37" fillId="0" borderId="14" xfId="0" applyNumberFormat="1" applyFont="1" applyBorder="1" applyAlignment="1">
      <alignment/>
    </xf>
    <xf numFmtId="0" fontId="37" fillId="0" borderId="18" xfId="0" applyFont="1" applyBorder="1" applyAlignment="1">
      <alignment vertical="top" wrapText="1"/>
    </xf>
    <xf numFmtId="0" fontId="37" fillId="0" borderId="14" xfId="0" applyFont="1" applyBorder="1" applyAlignment="1">
      <alignment/>
    </xf>
    <xf numFmtId="0" fontId="37" fillId="0" borderId="16" xfId="0" applyFont="1" applyBorder="1" applyAlignment="1">
      <alignment vertical="top" wrapText="1"/>
    </xf>
    <xf numFmtId="0" fontId="20" fillId="0" borderId="14" xfId="0" applyFont="1" applyBorder="1" applyAlignment="1">
      <alignment horizontal="left" vertical="center"/>
    </xf>
    <xf numFmtId="2" fontId="37" fillId="0" borderId="14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0" fontId="37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/>
    </xf>
    <xf numFmtId="2" fontId="37" fillId="0" borderId="14" xfId="0" applyNumberFormat="1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4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04" sqref="G104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6" width="8.1406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5">
      <c r="A1" s="15" t="s">
        <v>115</v>
      </c>
      <c r="B1" s="15"/>
      <c r="C1" s="15"/>
      <c r="D1" s="15"/>
      <c r="E1" s="15"/>
      <c r="F1" s="15"/>
      <c r="G1" s="16"/>
      <c r="H1" s="16"/>
      <c r="I1" s="16"/>
      <c r="J1" s="16"/>
      <c r="K1" s="16"/>
    </row>
    <row r="2" spans="1:11" ht="15" customHeight="1">
      <c r="A2" s="17"/>
      <c r="B2" s="17" t="s">
        <v>1</v>
      </c>
      <c r="C2" s="17"/>
      <c r="D2" s="17"/>
      <c r="E2" s="17"/>
      <c r="F2" s="18" t="s">
        <v>55</v>
      </c>
      <c r="G2" s="17" t="s">
        <v>2</v>
      </c>
      <c r="H2" s="17"/>
      <c r="I2" s="17"/>
      <c r="J2" s="17"/>
      <c r="K2" s="18" t="s">
        <v>55</v>
      </c>
    </row>
    <row r="3" spans="1:11" ht="15">
      <c r="A3" s="17"/>
      <c r="B3" s="19" t="s">
        <v>116</v>
      </c>
      <c r="C3" s="17"/>
      <c r="D3" s="19" t="s">
        <v>117</v>
      </c>
      <c r="E3" s="17"/>
      <c r="F3" s="20"/>
      <c r="G3" s="19" t="s">
        <v>116</v>
      </c>
      <c r="H3" s="17"/>
      <c r="I3" s="19" t="s">
        <v>117</v>
      </c>
      <c r="J3" s="17"/>
      <c r="K3" s="20"/>
    </row>
    <row r="4" spans="1:11" ht="15">
      <c r="A4" s="17"/>
      <c r="B4" s="21" t="s">
        <v>53</v>
      </c>
      <c r="C4" s="21" t="s">
        <v>54</v>
      </c>
      <c r="D4" s="21" t="s">
        <v>53</v>
      </c>
      <c r="E4" s="21" t="s">
        <v>54</v>
      </c>
      <c r="F4" s="22"/>
      <c r="G4" s="21" t="s">
        <v>53</v>
      </c>
      <c r="H4" s="21" t="s">
        <v>54</v>
      </c>
      <c r="I4" s="21" t="s">
        <v>53</v>
      </c>
      <c r="J4" s="21" t="s">
        <v>54</v>
      </c>
      <c r="K4" s="22"/>
    </row>
    <row r="5" spans="1:11" ht="15">
      <c r="A5" s="23" t="s">
        <v>0</v>
      </c>
      <c r="B5" s="21">
        <v>135419</v>
      </c>
      <c r="C5" s="24">
        <f>B5*100000/2331506</f>
        <v>5808.2200946512685</v>
      </c>
      <c r="D5" s="21">
        <v>93853</v>
      </c>
      <c r="E5" s="24">
        <f>D5*100000/2334809</f>
        <v>4019.729236952573</v>
      </c>
      <c r="F5" s="25">
        <f>C5/E5</f>
        <v>1.4449281909979046</v>
      </c>
      <c r="G5" s="21">
        <v>78728</v>
      </c>
      <c r="H5" s="24">
        <f>G5*100000/303260</f>
        <v>25960.561894084283</v>
      </c>
      <c r="I5" s="21">
        <v>57436</v>
      </c>
      <c r="J5" s="24">
        <f>I5*100000/299065</f>
        <v>19205.189507297746</v>
      </c>
      <c r="K5" s="25">
        <f aca="true" t="shared" si="0" ref="K5:K13">H5/J5</f>
        <v>1.351747239162601</v>
      </c>
    </row>
    <row r="6" spans="1:11" ht="25.5">
      <c r="A6" s="26" t="s">
        <v>57</v>
      </c>
      <c r="B6" s="21">
        <v>1697</v>
      </c>
      <c r="C6" s="24">
        <f aca="true" t="shared" si="1" ref="C6:C66">B6*100000/2331506</f>
        <v>72.7855729301147</v>
      </c>
      <c r="D6" s="21">
        <v>2124</v>
      </c>
      <c r="E6" s="24">
        <f aca="true" t="shared" si="2" ref="E6:E66">D6*100000/2334809</f>
        <v>90.97103874449688</v>
      </c>
      <c r="F6" s="25">
        <f>-E6/C6</f>
        <v>-1.2498498683501882</v>
      </c>
      <c r="G6" s="21">
        <v>1257</v>
      </c>
      <c r="H6" s="24">
        <f aca="true" t="shared" si="3" ref="H6:H66">G6*100000/303260</f>
        <v>414.49581217437185</v>
      </c>
      <c r="I6" s="21">
        <v>1555</v>
      </c>
      <c r="J6" s="24">
        <f aca="true" t="shared" si="4" ref="J6:J66">I6*100000/299065</f>
        <v>519.9538561851102</v>
      </c>
      <c r="K6" s="25">
        <f>-J6/H6</f>
        <v>-1.254424872129646</v>
      </c>
    </row>
    <row r="7" spans="1:11" ht="15">
      <c r="A7" s="23" t="s">
        <v>3</v>
      </c>
      <c r="B7" s="21">
        <v>112</v>
      </c>
      <c r="C7" s="24">
        <f t="shared" si="1"/>
        <v>4.803762031922714</v>
      </c>
      <c r="D7" s="21">
        <v>115</v>
      </c>
      <c r="E7" s="24">
        <f t="shared" si="2"/>
        <v>4.925456429198277</v>
      </c>
      <c r="F7" s="25">
        <f>-E7/C7</f>
        <v>-1.0253331444119964</v>
      </c>
      <c r="G7" s="21">
        <v>32</v>
      </c>
      <c r="H7" s="24">
        <f t="shared" si="3"/>
        <v>10.552001582800237</v>
      </c>
      <c r="I7" s="21">
        <v>59</v>
      </c>
      <c r="J7" s="24">
        <f t="shared" si="4"/>
        <v>19.728152742714794</v>
      </c>
      <c r="K7" s="25">
        <f>-J7/H7</f>
        <v>-1.8696123752361526</v>
      </c>
    </row>
    <row r="8" spans="1:11" ht="15">
      <c r="A8" s="23" t="s">
        <v>4</v>
      </c>
      <c r="B8" s="21">
        <v>17</v>
      </c>
      <c r="C8" s="24">
        <f t="shared" si="1"/>
        <v>0.7291424512739835</v>
      </c>
      <c r="D8" s="21">
        <v>6</v>
      </c>
      <c r="E8" s="24">
        <f t="shared" si="2"/>
        <v>0.25698033543643184</v>
      </c>
      <c r="F8" s="25">
        <f>C8/E8</f>
        <v>2.837347262527597</v>
      </c>
      <c r="G8" s="21">
        <v>7</v>
      </c>
      <c r="H8" s="24">
        <f t="shared" si="3"/>
        <v>2.308250346237552</v>
      </c>
      <c r="I8" s="21">
        <v>3</v>
      </c>
      <c r="J8" s="24">
        <f t="shared" si="4"/>
        <v>1.003126410646515</v>
      </c>
      <c r="K8" s="25">
        <f t="shared" si="0"/>
        <v>2.301056299325112</v>
      </c>
    </row>
    <row r="9" spans="1:11" ht="15">
      <c r="A9" s="23" t="s">
        <v>5</v>
      </c>
      <c r="B9" s="21">
        <v>12</v>
      </c>
      <c r="C9" s="24">
        <f t="shared" si="1"/>
        <v>0.5146887891345765</v>
      </c>
      <c r="D9" s="21">
        <v>9</v>
      </c>
      <c r="E9" s="24">
        <f t="shared" si="2"/>
        <v>0.38547050315464776</v>
      </c>
      <c r="F9" s="25">
        <f>C9/E9</f>
        <v>1.3352222411894572</v>
      </c>
      <c r="G9" s="21">
        <v>3</v>
      </c>
      <c r="H9" s="24">
        <f t="shared" si="3"/>
        <v>0.9892501483875222</v>
      </c>
      <c r="I9" s="21">
        <v>8</v>
      </c>
      <c r="J9" s="24">
        <f t="shared" si="4"/>
        <v>2.67500376172404</v>
      </c>
      <c r="K9" s="25">
        <f>-J9/H9</f>
        <v>-2.7040721359347746</v>
      </c>
    </row>
    <row r="10" spans="1:11" ht="15">
      <c r="A10" s="23" t="s">
        <v>6</v>
      </c>
      <c r="B10" s="21">
        <v>69</v>
      </c>
      <c r="C10" s="24">
        <f t="shared" si="1"/>
        <v>2.959460537523815</v>
      </c>
      <c r="D10" s="21">
        <v>72</v>
      </c>
      <c r="E10" s="24">
        <f t="shared" si="2"/>
        <v>3.083764025237182</v>
      </c>
      <c r="F10" s="25">
        <f>-E10/C10</f>
        <v>-1.0420020764383537</v>
      </c>
      <c r="G10" s="21">
        <v>12</v>
      </c>
      <c r="H10" s="24">
        <f t="shared" si="3"/>
        <v>3.957000593550089</v>
      </c>
      <c r="I10" s="21">
        <v>27</v>
      </c>
      <c r="J10" s="24">
        <f t="shared" si="4"/>
        <v>9.028137695818634</v>
      </c>
      <c r="K10" s="25">
        <f>-J10/H10</f>
        <v>-2.2815608646949657</v>
      </c>
    </row>
    <row r="11" spans="1:11" ht="15">
      <c r="A11" s="23" t="s">
        <v>58</v>
      </c>
      <c r="B11" s="21">
        <v>14</v>
      </c>
      <c r="C11" s="24">
        <f t="shared" si="1"/>
        <v>0.6004702539903393</v>
      </c>
      <c r="D11" s="21">
        <v>28</v>
      </c>
      <c r="E11" s="24">
        <f t="shared" si="2"/>
        <v>1.1992415653700153</v>
      </c>
      <c r="F11" s="25">
        <f>-E11/C11</f>
        <v>-1.9971706465068448</v>
      </c>
      <c r="G11" s="21">
        <v>10</v>
      </c>
      <c r="H11" s="24">
        <f t="shared" si="3"/>
        <v>3.297500494625074</v>
      </c>
      <c r="I11" s="21">
        <v>21</v>
      </c>
      <c r="J11" s="24">
        <f t="shared" si="4"/>
        <v>7.021884874525605</v>
      </c>
      <c r="K11" s="25">
        <f>-J11/H11</f>
        <v>-2.129456807048635</v>
      </c>
    </row>
    <row r="12" spans="1:11" ht="15">
      <c r="A12" s="23" t="s">
        <v>7</v>
      </c>
      <c r="B12" s="21">
        <v>13</v>
      </c>
      <c r="C12" s="24">
        <f t="shared" si="1"/>
        <v>0.5575795215624579</v>
      </c>
      <c r="D12" s="21">
        <v>47</v>
      </c>
      <c r="E12" s="24">
        <f t="shared" si="2"/>
        <v>2.0130126275853826</v>
      </c>
      <c r="F12" s="25">
        <f>-E12/C12</f>
        <v>-3.610270014839296</v>
      </c>
      <c r="G12" s="21">
        <v>11</v>
      </c>
      <c r="H12" s="24">
        <f t="shared" si="3"/>
        <v>3.6272505440875817</v>
      </c>
      <c r="I12" s="21">
        <v>2</v>
      </c>
      <c r="J12" s="24">
        <f t="shared" si="4"/>
        <v>0.66875094043101</v>
      </c>
      <c r="K12" s="25">
        <f t="shared" si="0"/>
        <v>5.423918419837763</v>
      </c>
    </row>
    <row r="13" spans="1:11" ht="38.25">
      <c r="A13" s="27" t="s">
        <v>59</v>
      </c>
      <c r="B13" s="21">
        <v>5</v>
      </c>
      <c r="C13" s="24">
        <f t="shared" si="1"/>
        <v>0.2144536621394069</v>
      </c>
      <c r="D13" s="21">
        <v>47</v>
      </c>
      <c r="E13" s="24">
        <f t="shared" si="2"/>
        <v>2.0130126275853826</v>
      </c>
      <c r="F13" s="25">
        <f>-E13/C13</f>
        <v>-9.38670203858217</v>
      </c>
      <c r="G13" s="21">
        <v>4</v>
      </c>
      <c r="H13" s="24">
        <f t="shared" si="3"/>
        <v>1.3190001978500296</v>
      </c>
      <c r="I13" s="21">
        <v>2</v>
      </c>
      <c r="J13" s="24">
        <f t="shared" si="4"/>
        <v>0.66875094043101</v>
      </c>
      <c r="K13" s="25">
        <f t="shared" si="0"/>
        <v>1.9723339708500955</v>
      </c>
    </row>
    <row r="14" spans="1:11" ht="15">
      <c r="A14" s="23" t="s">
        <v>8</v>
      </c>
      <c r="B14" s="21">
        <v>4</v>
      </c>
      <c r="C14" s="24">
        <f t="shared" si="1"/>
        <v>0.1715629297115255</v>
      </c>
      <c r="D14" s="21">
        <v>2</v>
      </c>
      <c r="E14" s="24">
        <f t="shared" si="2"/>
        <v>0.08566011181214395</v>
      </c>
      <c r="F14" s="25">
        <f>C14/E14</f>
        <v>2.002833361784186</v>
      </c>
      <c r="G14" s="21">
        <v>3</v>
      </c>
      <c r="H14" s="24">
        <f t="shared" si="3"/>
        <v>0.9892501483875222</v>
      </c>
      <c r="I14" s="21">
        <v>1</v>
      </c>
      <c r="J14" s="24">
        <f t="shared" si="4"/>
        <v>0.334375470215505</v>
      </c>
      <c r="K14" s="25">
        <v>3</v>
      </c>
    </row>
    <row r="15" spans="1:11" ht="15">
      <c r="A15" s="23" t="s">
        <v>106</v>
      </c>
      <c r="B15" s="21">
        <v>1</v>
      </c>
      <c r="C15" s="24">
        <f t="shared" si="1"/>
        <v>0.04289073242788138</v>
      </c>
      <c r="D15" s="21">
        <v>45</v>
      </c>
      <c r="E15" s="24">
        <f t="shared" si="2"/>
        <v>1.9273525157732387</v>
      </c>
      <c r="F15" s="25">
        <f>-E15/C15</f>
        <v>-44.93633954640401</v>
      </c>
      <c r="G15" s="21">
        <v>1</v>
      </c>
      <c r="H15" s="24">
        <f t="shared" si="3"/>
        <v>0.3297500494625074</v>
      </c>
      <c r="I15" s="21">
        <v>1</v>
      </c>
      <c r="J15" s="24">
        <f t="shared" si="4"/>
        <v>0.334375470215505</v>
      </c>
      <c r="K15" s="25">
        <v>0</v>
      </c>
    </row>
    <row r="16" spans="1:11" ht="15">
      <c r="A16" s="23" t="s">
        <v>62</v>
      </c>
      <c r="B16" s="21">
        <v>0</v>
      </c>
      <c r="C16" s="24">
        <f t="shared" si="1"/>
        <v>0</v>
      </c>
      <c r="D16" s="21">
        <v>0</v>
      </c>
      <c r="E16" s="24">
        <f t="shared" si="2"/>
        <v>0</v>
      </c>
      <c r="F16" s="28">
        <v>0</v>
      </c>
      <c r="G16" s="21">
        <v>0</v>
      </c>
      <c r="H16" s="24">
        <f t="shared" si="3"/>
        <v>0</v>
      </c>
      <c r="I16" s="21">
        <v>0</v>
      </c>
      <c r="J16" s="24">
        <f t="shared" si="4"/>
        <v>0</v>
      </c>
      <c r="K16" s="28">
        <v>0</v>
      </c>
    </row>
    <row r="17" spans="1:11" ht="15">
      <c r="A17" s="23" t="s">
        <v>60</v>
      </c>
      <c r="B17" s="21">
        <v>8</v>
      </c>
      <c r="C17" s="24">
        <f t="shared" si="1"/>
        <v>0.343125859423051</v>
      </c>
      <c r="D17" s="21">
        <v>0</v>
      </c>
      <c r="E17" s="24">
        <f t="shared" si="2"/>
        <v>0</v>
      </c>
      <c r="F17" s="25">
        <v>8</v>
      </c>
      <c r="G17" s="21">
        <v>7</v>
      </c>
      <c r="H17" s="24">
        <f t="shared" si="3"/>
        <v>2.308250346237552</v>
      </c>
      <c r="I17" s="21">
        <v>0</v>
      </c>
      <c r="J17" s="24">
        <f t="shared" si="4"/>
        <v>0</v>
      </c>
      <c r="K17" s="25">
        <v>7</v>
      </c>
    </row>
    <row r="18" spans="1:11" ht="15">
      <c r="A18" s="23" t="s">
        <v>61</v>
      </c>
      <c r="B18" s="21">
        <v>0</v>
      </c>
      <c r="C18" s="24">
        <f t="shared" si="1"/>
        <v>0</v>
      </c>
      <c r="D18" s="21">
        <v>0</v>
      </c>
      <c r="E18" s="24">
        <f t="shared" si="2"/>
        <v>0</v>
      </c>
      <c r="F18" s="28">
        <v>0</v>
      </c>
      <c r="G18" s="21">
        <v>0</v>
      </c>
      <c r="H18" s="24">
        <f t="shared" si="3"/>
        <v>0</v>
      </c>
      <c r="I18" s="21">
        <v>0</v>
      </c>
      <c r="J18" s="24">
        <f t="shared" si="4"/>
        <v>0</v>
      </c>
      <c r="K18" s="28">
        <v>0</v>
      </c>
    </row>
    <row r="19" spans="1:11" ht="25.5">
      <c r="A19" s="27" t="s">
        <v>63</v>
      </c>
      <c r="B19" s="21">
        <v>1572</v>
      </c>
      <c r="C19" s="24">
        <f t="shared" si="1"/>
        <v>67.42423137662952</v>
      </c>
      <c r="D19" s="21">
        <v>1962</v>
      </c>
      <c r="E19" s="24">
        <f t="shared" si="2"/>
        <v>84.03256968771322</v>
      </c>
      <c r="F19" s="25">
        <f>-E19/C19</f>
        <v>-1.246325956884997</v>
      </c>
      <c r="G19" s="21">
        <v>1214</v>
      </c>
      <c r="H19" s="24">
        <f t="shared" si="3"/>
        <v>400.316560047484</v>
      </c>
      <c r="I19" s="21">
        <v>1494</v>
      </c>
      <c r="J19" s="24">
        <f t="shared" si="4"/>
        <v>499.5569525019645</v>
      </c>
      <c r="K19" s="25">
        <f>-J19/H19</f>
        <v>-1.2479047892565547</v>
      </c>
    </row>
    <row r="20" spans="1:11" ht="51">
      <c r="A20" s="27" t="s">
        <v>64</v>
      </c>
      <c r="B20" s="21">
        <v>673</v>
      </c>
      <c r="C20" s="24">
        <f t="shared" si="1"/>
        <v>28.865462923964166</v>
      </c>
      <c r="D20" s="21">
        <v>789</v>
      </c>
      <c r="E20" s="24">
        <f t="shared" si="2"/>
        <v>33.79291410989079</v>
      </c>
      <c r="F20" s="25">
        <f>-E20/C20</f>
        <v>-1.1707040416745176</v>
      </c>
      <c r="G20" s="21">
        <v>585</v>
      </c>
      <c r="H20" s="24">
        <f t="shared" si="3"/>
        <v>192.90377893556683</v>
      </c>
      <c r="I20" s="21">
        <v>676</v>
      </c>
      <c r="J20" s="24">
        <f t="shared" si="4"/>
        <v>226.03781786568138</v>
      </c>
      <c r="K20" s="25">
        <f>-J20/H20</f>
        <v>-1.1717645922384023</v>
      </c>
    </row>
    <row r="21" spans="1:11" ht="51">
      <c r="A21" s="26" t="s">
        <v>65</v>
      </c>
      <c r="B21" s="21">
        <v>235</v>
      </c>
      <c r="C21" s="24">
        <f t="shared" si="1"/>
        <v>10.079322120552124</v>
      </c>
      <c r="D21" s="21">
        <v>322</v>
      </c>
      <c r="E21" s="24">
        <f t="shared" si="2"/>
        <v>13.791278001755176</v>
      </c>
      <c r="F21" s="25">
        <f>-E21/C21</f>
        <v>-1.368274357819583</v>
      </c>
      <c r="G21" s="21">
        <v>191</v>
      </c>
      <c r="H21" s="24">
        <f t="shared" si="3"/>
        <v>62.98225944733892</v>
      </c>
      <c r="I21" s="21">
        <v>251</v>
      </c>
      <c r="J21" s="24">
        <f t="shared" si="4"/>
        <v>83.92824302409176</v>
      </c>
      <c r="K21" s="25">
        <f>-J21/H21</f>
        <v>-1.3325695800778046</v>
      </c>
    </row>
    <row r="22" spans="1:11" ht="38.25">
      <c r="A22" s="26" t="s">
        <v>66</v>
      </c>
      <c r="B22" s="21">
        <v>125</v>
      </c>
      <c r="C22" s="24">
        <f t="shared" si="1"/>
        <v>5.361341553485172</v>
      </c>
      <c r="D22" s="21">
        <v>159</v>
      </c>
      <c r="E22" s="24">
        <f t="shared" si="2"/>
        <v>6.809978889065444</v>
      </c>
      <c r="F22" s="25">
        <f>-E22/C22</f>
        <v>-1.2702005311783533</v>
      </c>
      <c r="G22" s="21">
        <v>123</v>
      </c>
      <c r="H22" s="24">
        <f t="shared" si="3"/>
        <v>40.559256083888414</v>
      </c>
      <c r="I22" s="21">
        <v>150</v>
      </c>
      <c r="J22" s="24">
        <f t="shared" si="4"/>
        <v>50.15632053232575</v>
      </c>
      <c r="K22" s="25">
        <f>-J22/H22</f>
        <v>-1.2366183548482201</v>
      </c>
    </row>
    <row r="23" spans="1:11" ht="51">
      <c r="A23" s="27" t="s">
        <v>67</v>
      </c>
      <c r="B23" s="21">
        <v>0</v>
      </c>
      <c r="C23" s="24">
        <f t="shared" si="1"/>
        <v>0</v>
      </c>
      <c r="D23" s="21">
        <v>0</v>
      </c>
      <c r="E23" s="24">
        <f t="shared" si="2"/>
        <v>0</v>
      </c>
      <c r="F23" s="28">
        <v>0</v>
      </c>
      <c r="G23" s="21">
        <v>0</v>
      </c>
      <c r="H23" s="24">
        <f t="shared" si="3"/>
        <v>0</v>
      </c>
      <c r="I23" s="21">
        <v>0</v>
      </c>
      <c r="J23" s="24">
        <f t="shared" si="4"/>
        <v>0</v>
      </c>
      <c r="K23" s="28">
        <v>0</v>
      </c>
    </row>
    <row r="24" spans="1:11" ht="38.25">
      <c r="A24" s="27" t="s">
        <v>68</v>
      </c>
      <c r="B24" s="21">
        <v>1</v>
      </c>
      <c r="C24" s="24">
        <f t="shared" si="1"/>
        <v>0.04289073242788138</v>
      </c>
      <c r="D24" s="21">
        <v>4</v>
      </c>
      <c r="E24" s="24">
        <f t="shared" si="2"/>
        <v>0.1713202236242879</v>
      </c>
      <c r="F24" s="25">
        <f>-E24/C24</f>
        <v>-3.9943412930136897</v>
      </c>
      <c r="G24" s="21">
        <v>1</v>
      </c>
      <c r="H24" s="24">
        <f t="shared" si="3"/>
        <v>0.3297500494625074</v>
      </c>
      <c r="I24" s="21">
        <v>1</v>
      </c>
      <c r="J24" s="24">
        <f t="shared" si="4"/>
        <v>0.334375470215505</v>
      </c>
      <c r="K24" s="25">
        <v>0</v>
      </c>
    </row>
    <row r="25" spans="1:11" ht="38.25">
      <c r="A25" s="27" t="s">
        <v>69</v>
      </c>
      <c r="B25" s="21">
        <v>5</v>
      </c>
      <c r="C25" s="24">
        <f t="shared" si="1"/>
        <v>0.2144536621394069</v>
      </c>
      <c r="D25" s="21">
        <v>9</v>
      </c>
      <c r="E25" s="24">
        <f t="shared" si="2"/>
        <v>0.38547050315464776</v>
      </c>
      <c r="F25" s="25">
        <f>-E25/C25</f>
        <v>-1.7974535818561603</v>
      </c>
      <c r="G25" s="21">
        <v>3</v>
      </c>
      <c r="H25" s="24">
        <f t="shared" si="3"/>
        <v>0.9892501483875222</v>
      </c>
      <c r="I25" s="21">
        <v>4</v>
      </c>
      <c r="J25" s="24">
        <f t="shared" si="4"/>
        <v>1.33750188086202</v>
      </c>
      <c r="K25" s="25">
        <f>-J25/H25</f>
        <v>-1.3520360679673873</v>
      </c>
    </row>
    <row r="26" spans="1:11" ht="38.25">
      <c r="A26" s="27" t="s">
        <v>70</v>
      </c>
      <c r="B26" s="21">
        <v>438</v>
      </c>
      <c r="C26" s="24">
        <f t="shared" si="1"/>
        <v>18.786140803412042</v>
      </c>
      <c r="D26" s="21">
        <v>467</v>
      </c>
      <c r="E26" s="24">
        <f t="shared" si="2"/>
        <v>20.00163610813561</v>
      </c>
      <c r="F26" s="25">
        <f>-E26/C26</f>
        <v>-1.0647017031035348</v>
      </c>
      <c r="G26" s="21">
        <v>394</v>
      </c>
      <c r="H26" s="24">
        <f t="shared" si="3"/>
        <v>129.92151948822791</v>
      </c>
      <c r="I26" s="21">
        <v>425</v>
      </c>
      <c r="J26" s="24">
        <f t="shared" si="4"/>
        <v>142.10957484158962</v>
      </c>
      <c r="K26" s="25">
        <f>-J26/H26</f>
        <v>-1.0938109052401135</v>
      </c>
    </row>
    <row r="27" spans="1:11" ht="38.25">
      <c r="A27" s="27" t="s">
        <v>71</v>
      </c>
      <c r="B27" s="21">
        <v>330</v>
      </c>
      <c r="C27" s="24">
        <f t="shared" si="1"/>
        <v>14.153941701200855</v>
      </c>
      <c r="D27" s="21">
        <v>421</v>
      </c>
      <c r="E27" s="24">
        <f t="shared" si="2"/>
        <v>18.0314535364563</v>
      </c>
      <c r="F27" s="25">
        <f>-E27/C27</f>
        <v>-1.2739527911808812</v>
      </c>
      <c r="G27" s="21">
        <v>293</v>
      </c>
      <c r="H27" s="24">
        <f t="shared" si="3"/>
        <v>96.61676449251468</v>
      </c>
      <c r="I27" s="21">
        <v>390</v>
      </c>
      <c r="J27" s="24">
        <f t="shared" si="4"/>
        <v>130.40643338404695</v>
      </c>
      <c r="K27" s="25">
        <f>-J27/H27</f>
        <v>-1.34972883918246</v>
      </c>
    </row>
    <row r="28" spans="1:11" ht="38.25">
      <c r="A28" s="27" t="s">
        <v>72</v>
      </c>
      <c r="B28" s="21">
        <v>95</v>
      </c>
      <c r="C28" s="24">
        <f t="shared" si="1"/>
        <v>4.074619580648731</v>
      </c>
      <c r="D28" s="21">
        <v>38</v>
      </c>
      <c r="E28" s="24">
        <f t="shared" si="2"/>
        <v>1.627542124430735</v>
      </c>
      <c r="F28" s="25">
        <f>C28/E28</f>
        <v>2.5035417022302324</v>
      </c>
      <c r="G28" s="21">
        <v>89</v>
      </c>
      <c r="H28" s="24">
        <f t="shared" si="3"/>
        <v>29.34775440216316</v>
      </c>
      <c r="I28" s="21">
        <v>28</v>
      </c>
      <c r="J28" s="24">
        <f t="shared" si="4"/>
        <v>9.36251316603414</v>
      </c>
      <c r="K28" s="25">
        <f>H28/J28</f>
        <v>3.1346022036724737</v>
      </c>
    </row>
    <row r="29" spans="1:11" ht="51">
      <c r="A29" s="27" t="s">
        <v>73</v>
      </c>
      <c r="B29" s="21">
        <v>899</v>
      </c>
      <c r="C29" s="24">
        <f t="shared" si="1"/>
        <v>38.55876845266536</v>
      </c>
      <c r="D29" s="21">
        <v>1173</v>
      </c>
      <c r="E29" s="24">
        <f t="shared" si="2"/>
        <v>50.239655577822425</v>
      </c>
      <c r="F29" s="25">
        <f>-E29/C29</f>
        <v>-1.3029372460247657</v>
      </c>
      <c r="G29" s="21">
        <v>629</v>
      </c>
      <c r="H29" s="24">
        <f t="shared" si="3"/>
        <v>207.41278111191716</v>
      </c>
      <c r="I29" s="21">
        <v>818</v>
      </c>
      <c r="J29" s="24">
        <f t="shared" si="4"/>
        <v>273.51913463628307</v>
      </c>
      <c r="K29" s="25">
        <f>-J29/H29</f>
        <v>-1.3187188039713706</v>
      </c>
    </row>
    <row r="30" spans="1:11" ht="15">
      <c r="A30" s="23" t="s">
        <v>74</v>
      </c>
      <c r="B30" s="21">
        <v>0</v>
      </c>
      <c r="C30" s="24">
        <f t="shared" si="1"/>
        <v>0</v>
      </c>
      <c r="D30" s="21">
        <v>0</v>
      </c>
      <c r="E30" s="24">
        <f t="shared" si="2"/>
        <v>0</v>
      </c>
      <c r="F30" s="25">
        <v>0</v>
      </c>
      <c r="G30" s="21">
        <v>0</v>
      </c>
      <c r="H30" s="24">
        <f t="shared" si="3"/>
        <v>0</v>
      </c>
      <c r="I30" s="21">
        <v>0</v>
      </c>
      <c r="J30" s="24">
        <f t="shared" si="4"/>
        <v>0</v>
      </c>
      <c r="K30" s="25">
        <v>0</v>
      </c>
    </row>
    <row r="31" spans="1:11" ht="15">
      <c r="A31" s="23" t="s">
        <v>75</v>
      </c>
      <c r="B31" s="21">
        <v>0</v>
      </c>
      <c r="C31" s="24">
        <f t="shared" si="1"/>
        <v>0</v>
      </c>
      <c r="D31" s="21">
        <v>0</v>
      </c>
      <c r="E31" s="24">
        <f t="shared" si="2"/>
        <v>0</v>
      </c>
      <c r="F31" s="25">
        <v>0</v>
      </c>
      <c r="G31" s="21">
        <v>0</v>
      </c>
      <c r="H31" s="24">
        <f t="shared" si="3"/>
        <v>0</v>
      </c>
      <c r="I31" s="21">
        <v>0</v>
      </c>
      <c r="J31" s="24">
        <f t="shared" si="4"/>
        <v>0</v>
      </c>
      <c r="K31" s="25">
        <v>0</v>
      </c>
    </row>
    <row r="32" spans="1:11" ht="15">
      <c r="A32" s="23" t="s">
        <v>76</v>
      </c>
      <c r="B32" s="21">
        <v>0</v>
      </c>
      <c r="C32" s="24">
        <f t="shared" si="1"/>
        <v>0</v>
      </c>
      <c r="D32" s="21">
        <v>0</v>
      </c>
      <c r="E32" s="24">
        <f t="shared" si="2"/>
        <v>0</v>
      </c>
      <c r="F32" s="25">
        <v>0</v>
      </c>
      <c r="G32" s="21">
        <v>0</v>
      </c>
      <c r="H32" s="24">
        <f t="shared" si="3"/>
        <v>0</v>
      </c>
      <c r="I32" s="21">
        <v>0</v>
      </c>
      <c r="J32" s="24">
        <f t="shared" si="4"/>
        <v>0</v>
      </c>
      <c r="K32" s="28">
        <v>0</v>
      </c>
    </row>
    <row r="33" spans="1:11" ht="15">
      <c r="A33" s="23" t="s">
        <v>9</v>
      </c>
      <c r="B33" s="21">
        <v>337</v>
      </c>
      <c r="C33" s="24">
        <f t="shared" si="1"/>
        <v>14.454176828196024</v>
      </c>
      <c r="D33" s="21">
        <v>287</v>
      </c>
      <c r="E33" s="24">
        <f t="shared" si="2"/>
        <v>12.292226045042657</v>
      </c>
      <c r="F33" s="25">
        <f>C33/E33</f>
        <v>1.1758795172844436</v>
      </c>
      <c r="G33" s="21">
        <v>30</v>
      </c>
      <c r="H33" s="24">
        <f t="shared" si="3"/>
        <v>9.892501483875222</v>
      </c>
      <c r="I33" s="21">
        <v>6</v>
      </c>
      <c r="J33" s="24">
        <f t="shared" si="4"/>
        <v>2.00625282129303</v>
      </c>
      <c r="K33" s="25">
        <f>H33/J33</f>
        <v>4.930834927125239</v>
      </c>
    </row>
    <row r="34" spans="1:11" ht="15">
      <c r="A34" s="23" t="s">
        <v>77</v>
      </c>
      <c r="B34" s="21">
        <v>97</v>
      </c>
      <c r="C34" s="24">
        <f t="shared" si="1"/>
        <v>4.160401045504494</v>
      </c>
      <c r="D34" s="21">
        <v>76</v>
      </c>
      <c r="E34" s="24">
        <f t="shared" si="2"/>
        <v>3.25508424886147</v>
      </c>
      <c r="F34" s="25">
        <f>C34/E34</f>
        <v>1.278123921664908</v>
      </c>
      <c r="G34" s="21">
        <v>28</v>
      </c>
      <c r="H34" s="24">
        <f t="shared" si="3"/>
        <v>9.233001384950208</v>
      </c>
      <c r="I34" s="21">
        <v>3</v>
      </c>
      <c r="J34" s="24">
        <f t="shared" si="4"/>
        <v>1.003126410646515</v>
      </c>
      <c r="K34" s="25">
        <f>H34/J34</f>
        <v>9.204225197300447</v>
      </c>
    </row>
    <row r="35" spans="1:11" ht="15">
      <c r="A35" s="23" t="s">
        <v>78</v>
      </c>
      <c r="B35" s="21">
        <v>67</v>
      </c>
      <c r="C35" s="24">
        <f t="shared" si="1"/>
        <v>2.873679072668052</v>
      </c>
      <c r="D35" s="21">
        <v>58</v>
      </c>
      <c r="E35" s="24">
        <f t="shared" si="2"/>
        <v>2.4841432425521743</v>
      </c>
      <c r="F35" s="25">
        <f>C35/E35</f>
        <v>1.156808924478797</v>
      </c>
      <c r="G35" s="21">
        <v>28</v>
      </c>
      <c r="H35" s="24">
        <f t="shared" si="3"/>
        <v>9.233001384950208</v>
      </c>
      <c r="I35" s="21">
        <v>3</v>
      </c>
      <c r="J35" s="24">
        <f t="shared" si="4"/>
        <v>1.003126410646515</v>
      </c>
      <c r="K35" s="25">
        <f>H35/J35</f>
        <v>9.204225197300447</v>
      </c>
    </row>
    <row r="36" spans="1:11" ht="15">
      <c r="A36" s="23" t="s">
        <v>79</v>
      </c>
      <c r="B36" s="21">
        <v>9</v>
      </c>
      <c r="C36" s="24">
        <f t="shared" si="1"/>
        <v>0.3860165918509324</v>
      </c>
      <c r="D36" s="21">
        <v>11</v>
      </c>
      <c r="E36" s="24">
        <f t="shared" si="2"/>
        <v>0.4711306149667917</v>
      </c>
      <c r="F36" s="25">
        <f>-E36/C36</f>
        <v>-1.2204931728652941</v>
      </c>
      <c r="G36" s="21">
        <v>0</v>
      </c>
      <c r="H36" s="24">
        <f t="shared" si="3"/>
        <v>0</v>
      </c>
      <c r="I36" s="21">
        <v>0</v>
      </c>
      <c r="J36" s="24">
        <f t="shared" si="4"/>
        <v>0</v>
      </c>
      <c r="K36" s="28">
        <v>0</v>
      </c>
    </row>
    <row r="37" spans="1:11" ht="15">
      <c r="A37" s="23" t="s">
        <v>80</v>
      </c>
      <c r="B37" s="21">
        <v>19</v>
      </c>
      <c r="C37" s="24">
        <f t="shared" si="1"/>
        <v>0.8149239161297461</v>
      </c>
      <c r="D37" s="21">
        <v>7</v>
      </c>
      <c r="E37" s="24">
        <f t="shared" si="2"/>
        <v>0.2998103913425038</v>
      </c>
      <c r="F37" s="25">
        <f>C37/E37</f>
        <v>2.7181309909928237</v>
      </c>
      <c r="G37" s="21">
        <v>0</v>
      </c>
      <c r="H37" s="24">
        <f t="shared" si="3"/>
        <v>0</v>
      </c>
      <c r="I37" s="21">
        <v>0</v>
      </c>
      <c r="J37" s="24">
        <f t="shared" si="4"/>
        <v>0</v>
      </c>
      <c r="K37" s="28">
        <v>0</v>
      </c>
    </row>
    <row r="38" spans="1:11" ht="25.5">
      <c r="A38" s="27" t="s">
        <v>81</v>
      </c>
      <c r="B38" s="21">
        <v>2</v>
      </c>
      <c r="C38" s="24">
        <f t="shared" si="1"/>
        <v>0.08578146485576275</v>
      </c>
      <c r="D38" s="21">
        <v>0</v>
      </c>
      <c r="E38" s="24">
        <f t="shared" si="2"/>
        <v>0</v>
      </c>
      <c r="F38" s="25">
        <v>2</v>
      </c>
      <c r="G38" s="21">
        <v>0</v>
      </c>
      <c r="H38" s="24">
        <f t="shared" si="3"/>
        <v>0</v>
      </c>
      <c r="I38" s="21">
        <v>0</v>
      </c>
      <c r="J38" s="24">
        <f t="shared" si="4"/>
        <v>0</v>
      </c>
      <c r="K38" s="28">
        <v>0</v>
      </c>
    </row>
    <row r="39" spans="1:11" ht="25.5">
      <c r="A39" s="26" t="s">
        <v>82</v>
      </c>
      <c r="B39" s="21">
        <v>84</v>
      </c>
      <c r="C39" s="24">
        <f t="shared" si="1"/>
        <v>3.6028215239420356</v>
      </c>
      <c r="D39" s="21">
        <v>93</v>
      </c>
      <c r="E39" s="24">
        <f t="shared" si="2"/>
        <v>3.9831951992646935</v>
      </c>
      <c r="F39" s="25">
        <f>-E39/C39</f>
        <v>-1.1055766078877176</v>
      </c>
      <c r="G39" s="21">
        <v>2</v>
      </c>
      <c r="H39" s="24">
        <f t="shared" si="3"/>
        <v>0.6595000989250148</v>
      </c>
      <c r="I39" s="21">
        <v>3</v>
      </c>
      <c r="J39" s="24">
        <f t="shared" si="4"/>
        <v>1.003126410646515</v>
      </c>
      <c r="K39" s="25">
        <f>-J39/H39</f>
        <v>-1.5210405764633106</v>
      </c>
    </row>
    <row r="40" spans="1:11" ht="25.5">
      <c r="A40" s="27" t="s">
        <v>83</v>
      </c>
      <c r="B40" s="21">
        <v>15</v>
      </c>
      <c r="C40" s="24">
        <f t="shared" si="1"/>
        <v>0.6433609864182207</v>
      </c>
      <c r="D40" s="21">
        <v>15</v>
      </c>
      <c r="E40" s="24">
        <f t="shared" si="2"/>
        <v>0.6424508385910797</v>
      </c>
      <c r="F40" s="25">
        <v>0</v>
      </c>
      <c r="G40" s="21">
        <v>1</v>
      </c>
      <c r="H40" s="24">
        <f t="shared" si="3"/>
        <v>0.3297500494625074</v>
      </c>
      <c r="I40" s="21">
        <v>1</v>
      </c>
      <c r="J40" s="24">
        <f t="shared" si="4"/>
        <v>0.334375470215505</v>
      </c>
      <c r="K40" s="25">
        <v>0</v>
      </c>
    </row>
    <row r="41" spans="1:11" ht="25.5">
      <c r="A41" s="27" t="s">
        <v>84</v>
      </c>
      <c r="B41" s="21">
        <v>69</v>
      </c>
      <c r="C41" s="24">
        <f t="shared" si="1"/>
        <v>2.959460537523815</v>
      </c>
      <c r="D41" s="21">
        <v>78</v>
      </c>
      <c r="E41" s="24">
        <f t="shared" si="2"/>
        <v>3.340744360673614</v>
      </c>
      <c r="F41" s="25">
        <f>-E41/C41</f>
        <v>-1.1288355828082166</v>
      </c>
      <c r="G41" s="21">
        <v>1</v>
      </c>
      <c r="H41" s="24">
        <f t="shared" si="3"/>
        <v>0.3297500494625074</v>
      </c>
      <c r="I41" s="21">
        <v>2</v>
      </c>
      <c r="J41" s="24">
        <f t="shared" si="4"/>
        <v>0.66875094043101</v>
      </c>
      <c r="K41" s="25">
        <f>-J41/H41</f>
        <v>-2.028054101951081</v>
      </c>
    </row>
    <row r="42" spans="1:11" ht="25.5">
      <c r="A42" s="27" t="s">
        <v>85</v>
      </c>
      <c r="B42" s="21">
        <v>0</v>
      </c>
      <c r="C42" s="24">
        <f t="shared" si="1"/>
        <v>0</v>
      </c>
      <c r="D42" s="21">
        <v>0</v>
      </c>
      <c r="E42" s="24">
        <f t="shared" si="2"/>
        <v>0</v>
      </c>
      <c r="F42" s="25">
        <v>0</v>
      </c>
      <c r="G42" s="21">
        <v>0</v>
      </c>
      <c r="H42" s="24">
        <f t="shared" si="3"/>
        <v>0</v>
      </c>
      <c r="I42" s="21">
        <v>0</v>
      </c>
      <c r="J42" s="24">
        <f t="shared" si="4"/>
        <v>0</v>
      </c>
      <c r="K42" s="28">
        <v>0</v>
      </c>
    </row>
    <row r="43" spans="1:11" ht="15">
      <c r="A43" s="23" t="s">
        <v>86</v>
      </c>
      <c r="B43" s="21">
        <v>156</v>
      </c>
      <c r="C43" s="24">
        <f t="shared" si="1"/>
        <v>6.690954258749495</v>
      </c>
      <c r="D43" s="21">
        <v>118</v>
      </c>
      <c r="E43" s="24">
        <f t="shared" si="2"/>
        <v>5.053946596916493</v>
      </c>
      <c r="F43" s="25">
        <f>C43/E43</f>
        <v>1.3239067984675128</v>
      </c>
      <c r="G43" s="21">
        <v>0</v>
      </c>
      <c r="H43" s="24">
        <f t="shared" si="3"/>
        <v>0</v>
      </c>
      <c r="I43" s="21">
        <v>0</v>
      </c>
      <c r="J43" s="24">
        <f t="shared" si="4"/>
        <v>0</v>
      </c>
      <c r="K43" s="28">
        <v>0</v>
      </c>
    </row>
    <row r="44" spans="1:11" ht="15">
      <c r="A44" s="23" t="s">
        <v>87</v>
      </c>
      <c r="B44" s="21">
        <v>0</v>
      </c>
      <c r="C44" s="24">
        <f t="shared" si="1"/>
        <v>0</v>
      </c>
      <c r="D44" s="21">
        <v>0</v>
      </c>
      <c r="E44" s="24">
        <f t="shared" si="2"/>
        <v>0</v>
      </c>
      <c r="F44" s="28">
        <v>0</v>
      </c>
      <c r="G44" s="21">
        <v>0</v>
      </c>
      <c r="H44" s="24">
        <f t="shared" si="3"/>
        <v>0</v>
      </c>
      <c r="I44" s="21">
        <v>0</v>
      </c>
      <c r="J44" s="24">
        <f t="shared" si="4"/>
        <v>0</v>
      </c>
      <c r="K44" s="28">
        <v>0</v>
      </c>
    </row>
    <row r="45" spans="1:11" ht="15">
      <c r="A45" s="23" t="s">
        <v>10</v>
      </c>
      <c r="B45" s="21">
        <v>0</v>
      </c>
      <c r="C45" s="24">
        <f t="shared" si="1"/>
        <v>0</v>
      </c>
      <c r="D45" s="21">
        <v>0</v>
      </c>
      <c r="E45" s="24">
        <f t="shared" si="2"/>
        <v>0</v>
      </c>
      <c r="F45" s="28">
        <v>0</v>
      </c>
      <c r="G45" s="21">
        <v>0</v>
      </c>
      <c r="H45" s="24">
        <f t="shared" si="3"/>
        <v>0</v>
      </c>
      <c r="I45" s="21">
        <v>0</v>
      </c>
      <c r="J45" s="24">
        <f t="shared" si="4"/>
        <v>0</v>
      </c>
      <c r="K45" s="28">
        <v>0</v>
      </c>
    </row>
    <row r="46" spans="1:11" ht="15">
      <c r="A46" s="23" t="s">
        <v>11</v>
      </c>
      <c r="B46" s="21">
        <v>22</v>
      </c>
      <c r="C46" s="24">
        <f t="shared" si="1"/>
        <v>0.9435961134133903</v>
      </c>
      <c r="D46" s="21">
        <v>35</v>
      </c>
      <c r="E46" s="24">
        <f t="shared" si="2"/>
        <v>1.4990519567125191</v>
      </c>
      <c r="F46" s="25">
        <f>-E46/C46</f>
        <v>-1.588658468812263</v>
      </c>
      <c r="G46" s="21">
        <v>21</v>
      </c>
      <c r="H46" s="24">
        <f t="shared" si="3"/>
        <v>6.924751038712656</v>
      </c>
      <c r="I46" s="21">
        <v>34</v>
      </c>
      <c r="J46" s="24">
        <f t="shared" si="4"/>
        <v>11.36876598732717</v>
      </c>
      <c r="K46" s="25">
        <f>-J46/H46</f>
        <v>-1.6417580825318272</v>
      </c>
    </row>
    <row r="47" spans="1:11" ht="38.25">
      <c r="A47" s="27" t="s">
        <v>107</v>
      </c>
      <c r="B47" s="21">
        <v>2</v>
      </c>
      <c r="C47" s="24">
        <f t="shared" si="1"/>
        <v>0.08578146485576275</v>
      </c>
      <c r="D47" s="21">
        <v>1</v>
      </c>
      <c r="E47" s="24">
        <f t="shared" si="2"/>
        <v>0.04283005590607197</v>
      </c>
      <c r="F47" s="25">
        <f>C47/E47</f>
        <v>2.002833361784186</v>
      </c>
      <c r="G47" s="21">
        <v>1</v>
      </c>
      <c r="H47" s="24">
        <f t="shared" si="3"/>
        <v>0.3297500494625074</v>
      </c>
      <c r="I47" s="21">
        <v>1</v>
      </c>
      <c r="J47" s="24">
        <f t="shared" si="4"/>
        <v>0.334375470215505</v>
      </c>
      <c r="K47" s="25">
        <v>0</v>
      </c>
    </row>
    <row r="48" spans="1:11" ht="15">
      <c r="A48" s="23" t="s">
        <v>12</v>
      </c>
      <c r="B48" s="21">
        <v>130</v>
      </c>
      <c r="C48" s="24">
        <f t="shared" si="1"/>
        <v>5.575795215624579</v>
      </c>
      <c r="D48" s="21">
        <v>499</v>
      </c>
      <c r="E48" s="24">
        <f t="shared" si="2"/>
        <v>21.372197897129915</v>
      </c>
      <c r="F48" s="25">
        <f>-E48/C48</f>
        <v>-3.8330313561804448</v>
      </c>
      <c r="G48" s="21">
        <v>127</v>
      </c>
      <c r="H48" s="24">
        <f t="shared" si="3"/>
        <v>41.878256281738444</v>
      </c>
      <c r="I48" s="21">
        <v>498</v>
      </c>
      <c r="J48" s="24">
        <f t="shared" si="4"/>
        <v>166.5189841673215</v>
      </c>
      <c r="K48" s="25">
        <f>-J48/H48</f>
        <v>-3.9762635542190483</v>
      </c>
    </row>
    <row r="49" spans="1:11" ht="15">
      <c r="A49" s="23" t="s">
        <v>13</v>
      </c>
      <c r="B49" s="21">
        <v>5895</v>
      </c>
      <c r="C49" s="24">
        <f t="shared" si="1"/>
        <v>252.84086766236072</v>
      </c>
      <c r="D49" s="21">
        <v>3814</v>
      </c>
      <c r="E49" s="24">
        <f t="shared" si="2"/>
        <v>163.3538332257585</v>
      </c>
      <c r="F49" s="25">
        <f>C49/E49</f>
        <v>1.547811047157548</v>
      </c>
      <c r="G49" s="21">
        <v>5021</v>
      </c>
      <c r="H49" s="24">
        <f t="shared" si="3"/>
        <v>1655.6749983512498</v>
      </c>
      <c r="I49" s="21">
        <v>3231</v>
      </c>
      <c r="J49" s="24">
        <f t="shared" si="4"/>
        <v>1080.3671442662967</v>
      </c>
      <c r="K49" s="25">
        <f>H49/J49</f>
        <v>1.5325114310799024</v>
      </c>
    </row>
    <row r="50" spans="1:11" ht="15">
      <c r="A50" s="23" t="s">
        <v>56</v>
      </c>
      <c r="B50" s="21">
        <v>0</v>
      </c>
      <c r="C50" s="24">
        <f t="shared" si="1"/>
        <v>0</v>
      </c>
      <c r="D50" s="21">
        <v>17</v>
      </c>
      <c r="E50" s="24">
        <f t="shared" si="2"/>
        <v>0.7281109504032236</v>
      </c>
      <c r="F50" s="25">
        <f>C50/E50</f>
        <v>0</v>
      </c>
      <c r="G50" s="21">
        <v>0</v>
      </c>
      <c r="H50" s="24">
        <f t="shared" si="3"/>
        <v>0</v>
      </c>
      <c r="I50" s="21">
        <v>8</v>
      </c>
      <c r="J50" s="24">
        <f t="shared" si="4"/>
        <v>2.67500376172404</v>
      </c>
      <c r="K50" s="25">
        <v>0</v>
      </c>
    </row>
    <row r="51" spans="1:11" ht="15">
      <c r="A51" s="23" t="s">
        <v>14</v>
      </c>
      <c r="B51" s="21">
        <v>1</v>
      </c>
      <c r="C51" s="24">
        <f t="shared" si="1"/>
        <v>0.04289073242788138</v>
      </c>
      <c r="D51" s="21">
        <v>1</v>
      </c>
      <c r="E51" s="24">
        <f t="shared" si="2"/>
        <v>0.04283005590607197</v>
      </c>
      <c r="F51" s="25">
        <v>0</v>
      </c>
      <c r="G51" s="21">
        <v>0</v>
      </c>
      <c r="H51" s="24">
        <f t="shared" si="3"/>
        <v>0</v>
      </c>
      <c r="I51" s="21">
        <v>0</v>
      </c>
      <c r="J51" s="24">
        <f t="shared" si="4"/>
        <v>0</v>
      </c>
      <c r="K51" s="28">
        <v>0</v>
      </c>
    </row>
    <row r="52" spans="1:11" ht="15">
      <c r="A52" s="23" t="s">
        <v>88</v>
      </c>
      <c r="B52" s="21">
        <v>1</v>
      </c>
      <c r="C52" s="24">
        <f t="shared" si="1"/>
        <v>0.04289073242788138</v>
      </c>
      <c r="D52" s="21">
        <v>1</v>
      </c>
      <c r="E52" s="24">
        <f t="shared" si="2"/>
        <v>0.04283005590607197</v>
      </c>
      <c r="F52" s="25">
        <f>C52/E52</f>
        <v>1.001416680892093</v>
      </c>
      <c r="G52" s="21">
        <v>1</v>
      </c>
      <c r="H52" s="24">
        <f t="shared" si="3"/>
        <v>0.3297500494625074</v>
      </c>
      <c r="I52" s="21">
        <v>1</v>
      </c>
      <c r="J52" s="24">
        <f t="shared" si="4"/>
        <v>0.334375470215505</v>
      </c>
      <c r="K52" s="25">
        <f>H52/J52</f>
        <v>0.9861669854250478</v>
      </c>
    </row>
    <row r="53" spans="1:11" ht="15">
      <c r="A53" s="23" t="s">
        <v>89</v>
      </c>
      <c r="B53" s="21">
        <v>2</v>
      </c>
      <c r="C53" s="24">
        <f t="shared" si="1"/>
        <v>0.08578146485576275</v>
      </c>
      <c r="D53" s="21">
        <v>5</v>
      </c>
      <c r="E53" s="24">
        <f t="shared" si="2"/>
        <v>0.21415027953035987</v>
      </c>
      <c r="F53" s="25">
        <f>-E53/C53</f>
        <v>-2.4964633081335563</v>
      </c>
      <c r="G53" s="21">
        <v>0</v>
      </c>
      <c r="H53" s="24">
        <f t="shared" si="3"/>
        <v>0</v>
      </c>
      <c r="I53" s="21">
        <v>4</v>
      </c>
      <c r="J53" s="24">
        <f t="shared" si="4"/>
        <v>1.33750188086202</v>
      </c>
      <c r="K53" s="25">
        <f>H53/J53</f>
        <v>0</v>
      </c>
    </row>
    <row r="54" spans="1:11" ht="38.25">
      <c r="A54" s="27" t="s">
        <v>90</v>
      </c>
      <c r="B54" s="21">
        <v>2</v>
      </c>
      <c r="C54" s="24">
        <f t="shared" si="1"/>
        <v>0.08578146485576275</v>
      </c>
      <c r="D54" s="21">
        <v>5</v>
      </c>
      <c r="E54" s="24">
        <f t="shared" si="2"/>
        <v>0.21415027953035987</v>
      </c>
      <c r="F54" s="25">
        <f>-E54/C54</f>
        <v>-2.4964633081335563</v>
      </c>
      <c r="G54" s="21">
        <v>0</v>
      </c>
      <c r="H54" s="24">
        <f t="shared" si="3"/>
        <v>0</v>
      </c>
      <c r="I54" s="21">
        <v>4</v>
      </c>
      <c r="J54" s="24">
        <f t="shared" si="4"/>
        <v>1.33750188086202</v>
      </c>
      <c r="K54" s="25">
        <f>H54/J54</f>
        <v>0</v>
      </c>
    </row>
    <row r="55" spans="1:11" ht="15">
      <c r="A55" s="23" t="s">
        <v>15</v>
      </c>
      <c r="B55" s="21">
        <v>0</v>
      </c>
      <c r="C55" s="24">
        <f t="shared" si="1"/>
        <v>0</v>
      </c>
      <c r="D55" s="21">
        <v>0</v>
      </c>
      <c r="E55" s="24">
        <f t="shared" si="2"/>
        <v>0</v>
      </c>
      <c r="F55" s="25">
        <v>0</v>
      </c>
      <c r="G55" s="21">
        <v>0</v>
      </c>
      <c r="H55" s="24">
        <f t="shared" si="3"/>
        <v>0</v>
      </c>
      <c r="I55" s="21">
        <v>0</v>
      </c>
      <c r="J55" s="24">
        <f t="shared" si="4"/>
        <v>0</v>
      </c>
      <c r="K55" s="28">
        <v>0</v>
      </c>
    </row>
    <row r="56" spans="1:11" ht="15">
      <c r="A56" s="23" t="s">
        <v>16</v>
      </c>
      <c r="B56" s="21">
        <v>0</v>
      </c>
      <c r="C56" s="24">
        <f t="shared" si="1"/>
        <v>0</v>
      </c>
      <c r="D56" s="21">
        <v>0</v>
      </c>
      <c r="E56" s="24">
        <f t="shared" si="2"/>
        <v>0</v>
      </c>
      <c r="F56" s="28">
        <v>0</v>
      </c>
      <c r="G56" s="21">
        <v>0</v>
      </c>
      <c r="H56" s="24">
        <f t="shared" si="3"/>
        <v>0</v>
      </c>
      <c r="I56" s="21">
        <v>0</v>
      </c>
      <c r="J56" s="24">
        <f t="shared" si="4"/>
        <v>0</v>
      </c>
      <c r="K56" s="28">
        <v>0</v>
      </c>
    </row>
    <row r="57" spans="1:11" ht="15">
      <c r="A57" s="23" t="s">
        <v>17</v>
      </c>
      <c r="B57" s="21">
        <v>0</v>
      </c>
      <c r="C57" s="24">
        <f t="shared" si="1"/>
        <v>0</v>
      </c>
      <c r="D57" s="21">
        <v>0</v>
      </c>
      <c r="E57" s="24">
        <f t="shared" si="2"/>
        <v>0</v>
      </c>
      <c r="F57" s="28">
        <v>0</v>
      </c>
      <c r="G57" s="21">
        <v>0</v>
      </c>
      <c r="H57" s="24">
        <f t="shared" si="3"/>
        <v>0</v>
      </c>
      <c r="I57" s="21">
        <v>0</v>
      </c>
      <c r="J57" s="24">
        <f t="shared" si="4"/>
        <v>0</v>
      </c>
      <c r="K57" s="28">
        <v>0</v>
      </c>
    </row>
    <row r="58" spans="1:11" ht="15">
      <c r="A58" s="23" t="s">
        <v>18</v>
      </c>
      <c r="B58" s="21">
        <v>0</v>
      </c>
      <c r="C58" s="24">
        <f t="shared" si="1"/>
        <v>0</v>
      </c>
      <c r="D58" s="21">
        <v>0</v>
      </c>
      <c r="E58" s="24">
        <f t="shared" si="2"/>
        <v>0</v>
      </c>
      <c r="F58" s="25">
        <v>0</v>
      </c>
      <c r="G58" s="21">
        <v>0</v>
      </c>
      <c r="H58" s="24">
        <f t="shared" si="3"/>
        <v>0</v>
      </c>
      <c r="I58" s="21">
        <v>0</v>
      </c>
      <c r="J58" s="24">
        <f t="shared" si="4"/>
        <v>0</v>
      </c>
      <c r="K58" s="28">
        <v>0</v>
      </c>
    </row>
    <row r="59" spans="1:11" ht="15">
      <c r="A59" s="23" t="s">
        <v>113</v>
      </c>
      <c r="B59" s="21">
        <v>7</v>
      </c>
      <c r="C59" s="24">
        <f t="shared" si="1"/>
        <v>0.30023512699516963</v>
      </c>
      <c r="D59" s="21">
        <v>1</v>
      </c>
      <c r="E59" s="24">
        <f t="shared" si="2"/>
        <v>0.04283005590607197</v>
      </c>
      <c r="F59" s="25">
        <f>C59/E59</f>
        <v>7.00991676624465</v>
      </c>
      <c r="G59" s="21">
        <v>0</v>
      </c>
      <c r="H59" s="24">
        <f t="shared" si="3"/>
        <v>0</v>
      </c>
      <c r="I59" s="21">
        <v>0</v>
      </c>
      <c r="J59" s="24">
        <f t="shared" si="4"/>
        <v>0</v>
      </c>
      <c r="K59" s="28">
        <v>0</v>
      </c>
    </row>
    <row r="60" spans="1:11" ht="15">
      <c r="A60" s="23" t="s">
        <v>91</v>
      </c>
      <c r="B60" s="21">
        <v>0</v>
      </c>
      <c r="C60" s="24">
        <f t="shared" si="1"/>
        <v>0</v>
      </c>
      <c r="D60" s="21">
        <v>0</v>
      </c>
      <c r="E60" s="24">
        <f t="shared" si="2"/>
        <v>0</v>
      </c>
      <c r="F60" s="25">
        <v>0</v>
      </c>
      <c r="G60" s="21">
        <v>0</v>
      </c>
      <c r="H60" s="24">
        <f t="shared" si="3"/>
        <v>0</v>
      </c>
      <c r="I60" s="21">
        <v>0</v>
      </c>
      <c r="J60" s="24">
        <f t="shared" si="4"/>
        <v>0</v>
      </c>
      <c r="K60" s="28">
        <v>0</v>
      </c>
    </row>
    <row r="61" spans="1:11" ht="38.25">
      <c r="A61" s="27" t="s">
        <v>92</v>
      </c>
      <c r="B61" s="21">
        <v>7</v>
      </c>
      <c r="C61" s="24">
        <f t="shared" si="1"/>
        <v>0.30023512699516963</v>
      </c>
      <c r="D61" s="21">
        <v>1</v>
      </c>
      <c r="E61" s="24">
        <f t="shared" si="2"/>
        <v>0.04283005590607197</v>
      </c>
      <c r="F61" s="25">
        <f>C61/E61</f>
        <v>7.00991676624465</v>
      </c>
      <c r="G61" s="21">
        <v>0</v>
      </c>
      <c r="H61" s="24">
        <f t="shared" si="3"/>
        <v>0</v>
      </c>
      <c r="I61" s="21">
        <v>0</v>
      </c>
      <c r="J61" s="24">
        <f t="shared" si="4"/>
        <v>0</v>
      </c>
      <c r="K61" s="28">
        <v>0</v>
      </c>
    </row>
    <row r="62" spans="1:11" ht="15">
      <c r="A62" s="23" t="s">
        <v>93</v>
      </c>
      <c r="B62" s="21">
        <v>0</v>
      </c>
      <c r="C62" s="24">
        <f t="shared" si="1"/>
        <v>0</v>
      </c>
      <c r="D62" s="21">
        <v>0</v>
      </c>
      <c r="E62" s="24">
        <f t="shared" si="2"/>
        <v>0</v>
      </c>
      <c r="F62" s="28">
        <v>0</v>
      </c>
      <c r="G62" s="21">
        <v>0</v>
      </c>
      <c r="H62" s="24">
        <f t="shared" si="3"/>
        <v>0</v>
      </c>
      <c r="I62" s="21">
        <v>0</v>
      </c>
      <c r="J62" s="24">
        <f t="shared" si="4"/>
        <v>0</v>
      </c>
      <c r="K62" s="28">
        <v>0</v>
      </c>
    </row>
    <row r="63" spans="1:11" ht="15">
      <c r="A63" s="23" t="s">
        <v>19</v>
      </c>
      <c r="B63" s="21">
        <v>5</v>
      </c>
      <c r="C63" s="24">
        <f t="shared" si="1"/>
        <v>0.2144536621394069</v>
      </c>
      <c r="D63" s="21">
        <v>7</v>
      </c>
      <c r="E63" s="24">
        <f t="shared" si="2"/>
        <v>0.2998103913425038</v>
      </c>
      <c r="F63" s="25">
        <f>-E63/C63</f>
        <v>-1.3980194525547913</v>
      </c>
      <c r="G63" s="21">
        <v>0</v>
      </c>
      <c r="H63" s="24">
        <f t="shared" si="3"/>
        <v>0</v>
      </c>
      <c r="I63" s="21">
        <v>0</v>
      </c>
      <c r="J63" s="24">
        <f t="shared" si="4"/>
        <v>0</v>
      </c>
      <c r="K63" s="25">
        <v>0</v>
      </c>
    </row>
    <row r="64" spans="1:11" ht="15">
      <c r="A64" s="23" t="s">
        <v>20</v>
      </c>
      <c r="B64" s="21">
        <v>0</v>
      </c>
      <c r="C64" s="24">
        <f t="shared" si="1"/>
        <v>0</v>
      </c>
      <c r="D64" s="21">
        <v>0</v>
      </c>
      <c r="E64" s="24">
        <f t="shared" si="2"/>
        <v>0</v>
      </c>
      <c r="F64" s="28">
        <v>0</v>
      </c>
      <c r="G64" s="21">
        <v>0</v>
      </c>
      <c r="H64" s="24">
        <f t="shared" si="3"/>
        <v>0</v>
      </c>
      <c r="I64" s="21">
        <v>0</v>
      </c>
      <c r="J64" s="24">
        <f t="shared" si="4"/>
        <v>0</v>
      </c>
      <c r="K64" s="28">
        <v>0</v>
      </c>
    </row>
    <row r="65" spans="1:11" ht="15">
      <c r="A65" s="23" t="s">
        <v>21</v>
      </c>
      <c r="B65" s="21">
        <v>1</v>
      </c>
      <c r="C65" s="24">
        <f t="shared" si="1"/>
        <v>0.04289073242788138</v>
      </c>
      <c r="D65" s="21">
        <v>2</v>
      </c>
      <c r="E65" s="24">
        <f t="shared" si="2"/>
        <v>0.08566011181214395</v>
      </c>
      <c r="F65" s="25">
        <f>-E65/C65</f>
        <v>-1.9971706465068448</v>
      </c>
      <c r="G65" s="21">
        <v>0</v>
      </c>
      <c r="H65" s="24">
        <f t="shared" si="3"/>
        <v>0</v>
      </c>
      <c r="I65" s="21">
        <v>0</v>
      </c>
      <c r="J65" s="24">
        <f t="shared" si="4"/>
        <v>0</v>
      </c>
      <c r="K65" s="28">
        <v>0</v>
      </c>
    </row>
    <row r="66" spans="1:11" ht="15">
      <c r="A66" s="23" t="s">
        <v>22</v>
      </c>
      <c r="B66" s="21">
        <v>1324</v>
      </c>
      <c r="C66" s="24">
        <f t="shared" si="1"/>
        <v>56.78732973451494</v>
      </c>
      <c r="D66" s="21">
        <v>1403</v>
      </c>
      <c r="E66" s="24">
        <f t="shared" si="2"/>
        <v>60.09056843621898</v>
      </c>
      <c r="F66" s="25">
        <f>-E66/C66</f>
        <v>-1.058168586498906</v>
      </c>
      <c r="G66" s="21">
        <v>229</v>
      </c>
      <c r="H66" s="24">
        <f t="shared" si="3"/>
        <v>75.5127613269142</v>
      </c>
      <c r="I66" s="21">
        <v>237</v>
      </c>
      <c r="J66" s="24">
        <f t="shared" si="4"/>
        <v>79.24698644107468</v>
      </c>
      <c r="K66" s="25">
        <f>-J66/H66</f>
        <v>-1.0494515767738126</v>
      </c>
    </row>
    <row r="67" spans="1:11" ht="15">
      <c r="A67" s="23" t="s">
        <v>94</v>
      </c>
      <c r="B67" s="21">
        <v>64</v>
      </c>
      <c r="C67" s="24">
        <f aca="true" t="shared" si="5" ref="C67:C114">B67*100000/2331506</f>
        <v>2.745006875384408</v>
      </c>
      <c r="D67" s="21">
        <v>65</v>
      </c>
      <c r="E67" s="24">
        <f aca="true" t="shared" si="6" ref="E67:E114">D67*100000/2334809</f>
        <v>2.7839536338946784</v>
      </c>
      <c r="F67" s="25">
        <f>-E67/C67</f>
        <v>-1.0141882189292573</v>
      </c>
      <c r="G67" s="21">
        <v>8</v>
      </c>
      <c r="H67" s="24">
        <f aca="true" t="shared" si="7" ref="H67:H114">G67*100000/303260</f>
        <v>2.6380003957000593</v>
      </c>
      <c r="I67" s="21">
        <v>18</v>
      </c>
      <c r="J67" s="24">
        <f aca="true" t="shared" si="8" ref="J67:J114">I67*100000/299065</f>
        <v>6.01875846387909</v>
      </c>
      <c r="K67" s="25">
        <f>-J67/H67</f>
        <v>-2.281560864694966</v>
      </c>
    </row>
    <row r="68" spans="1:11" ht="15">
      <c r="A68" s="23" t="s">
        <v>23</v>
      </c>
      <c r="B68" s="21">
        <v>0</v>
      </c>
      <c r="C68" s="24">
        <f t="shared" si="5"/>
        <v>0</v>
      </c>
      <c r="D68" s="21">
        <v>0</v>
      </c>
      <c r="E68" s="24">
        <f t="shared" si="6"/>
        <v>0</v>
      </c>
      <c r="F68" s="25">
        <v>0</v>
      </c>
      <c r="G68" s="21">
        <v>0</v>
      </c>
      <c r="H68" s="24">
        <f t="shared" si="7"/>
        <v>0</v>
      </c>
      <c r="I68" s="21">
        <v>0</v>
      </c>
      <c r="J68" s="24">
        <f t="shared" si="8"/>
        <v>0</v>
      </c>
      <c r="K68" s="28">
        <v>0</v>
      </c>
    </row>
    <row r="69" spans="1:11" ht="15">
      <c r="A69" s="23" t="s">
        <v>24</v>
      </c>
      <c r="B69" s="21">
        <v>2</v>
      </c>
      <c r="C69" s="24">
        <f t="shared" si="5"/>
        <v>0.08578146485576275</v>
      </c>
      <c r="D69" s="21">
        <v>1</v>
      </c>
      <c r="E69" s="24">
        <f t="shared" si="6"/>
        <v>0.04283005590607197</v>
      </c>
      <c r="F69" s="25">
        <v>2</v>
      </c>
      <c r="G69" s="21">
        <v>0</v>
      </c>
      <c r="H69" s="24">
        <f t="shared" si="7"/>
        <v>0</v>
      </c>
      <c r="I69" s="21">
        <v>0</v>
      </c>
      <c r="J69" s="24">
        <f t="shared" si="8"/>
        <v>0</v>
      </c>
      <c r="K69" s="28">
        <v>0</v>
      </c>
    </row>
    <row r="70" spans="1:11" ht="15">
      <c r="A70" s="23" t="s">
        <v>25</v>
      </c>
      <c r="B70" s="21">
        <v>0</v>
      </c>
      <c r="C70" s="24">
        <f t="shared" si="5"/>
        <v>0</v>
      </c>
      <c r="D70" s="21">
        <v>0</v>
      </c>
      <c r="E70" s="24">
        <f t="shared" si="6"/>
        <v>0</v>
      </c>
      <c r="F70" s="28">
        <v>0</v>
      </c>
      <c r="G70" s="21">
        <v>0</v>
      </c>
      <c r="H70" s="24">
        <f t="shared" si="7"/>
        <v>0</v>
      </c>
      <c r="I70" s="21">
        <v>0</v>
      </c>
      <c r="J70" s="24">
        <f t="shared" si="8"/>
        <v>0</v>
      </c>
      <c r="K70" s="28">
        <v>0</v>
      </c>
    </row>
    <row r="71" spans="1:11" ht="15">
      <c r="A71" s="23" t="s">
        <v>26</v>
      </c>
      <c r="B71" s="21">
        <v>2</v>
      </c>
      <c r="C71" s="24">
        <f t="shared" si="5"/>
        <v>0.08578146485576275</v>
      </c>
      <c r="D71" s="21">
        <v>1</v>
      </c>
      <c r="E71" s="24">
        <f t="shared" si="6"/>
        <v>0.04283005590607197</v>
      </c>
      <c r="F71" s="25">
        <v>2</v>
      </c>
      <c r="G71" s="21">
        <v>0</v>
      </c>
      <c r="H71" s="24">
        <f t="shared" si="7"/>
        <v>0</v>
      </c>
      <c r="I71" s="21">
        <v>0</v>
      </c>
      <c r="J71" s="24">
        <f t="shared" si="8"/>
        <v>0</v>
      </c>
      <c r="K71" s="28">
        <v>0</v>
      </c>
    </row>
    <row r="72" spans="1:11" ht="15">
      <c r="A72" s="23" t="s">
        <v>27</v>
      </c>
      <c r="B72" s="21">
        <v>212</v>
      </c>
      <c r="C72" s="24">
        <f t="shared" si="5"/>
        <v>9.092835274710852</v>
      </c>
      <c r="D72" s="21">
        <v>183</v>
      </c>
      <c r="E72" s="24">
        <f t="shared" si="6"/>
        <v>7.837900230811171</v>
      </c>
      <c r="F72" s="25">
        <f>C72/E72</f>
        <v>1.1601111275908398</v>
      </c>
      <c r="G72" s="21">
        <v>117</v>
      </c>
      <c r="H72" s="24">
        <f t="shared" si="7"/>
        <v>38.58075578711337</v>
      </c>
      <c r="I72" s="21">
        <v>105</v>
      </c>
      <c r="J72" s="24">
        <f t="shared" si="8"/>
        <v>35.10942437262803</v>
      </c>
      <c r="K72" s="25">
        <f>H72/J72</f>
        <v>1.098871783759339</v>
      </c>
    </row>
    <row r="73" spans="1:11" ht="15">
      <c r="A73" s="23" t="s">
        <v>28</v>
      </c>
      <c r="B73" s="21">
        <v>0</v>
      </c>
      <c r="C73" s="24">
        <f t="shared" si="5"/>
        <v>0</v>
      </c>
      <c r="D73" s="21">
        <v>0</v>
      </c>
      <c r="E73" s="24">
        <f t="shared" si="6"/>
        <v>0</v>
      </c>
      <c r="F73" s="28">
        <v>0</v>
      </c>
      <c r="G73" s="21">
        <v>0</v>
      </c>
      <c r="H73" s="24">
        <f t="shared" si="7"/>
        <v>0</v>
      </c>
      <c r="I73" s="21">
        <v>0</v>
      </c>
      <c r="J73" s="24">
        <f t="shared" si="8"/>
        <v>0</v>
      </c>
      <c r="K73" s="28">
        <v>0</v>
      </c>
    </row>
    <row r="74" spans="1:11" ht="15">
      <c r="A74" s="23" t="s">
        <v>29</v>
      </c>
      <c r="B74" s="21">
        <v>0</v>
      </c>
      <c r="C74" s="24">
        <f t="shared" si="5"/>
        <v>0</v>
      </c>
      <c r="D74" s="21">
        <v>6</v>
      </c>
      <c r="E74" s="24">
        <f t="shared" si="6"/>
        <v>0.25698033543643184</v>
      </c>
      <c r="F74" s="25">
        <v>0</v>
      </c>
      <c r="G74" s="21">
        <v>0</v>
      </c>
      <c r="H74" s="24">
        <f t="shared" si="7"/>
        <v>0</v>
      </c>
      <c r="I74" s="21">
        <v>0</v>
      </c>
      <c r="J74" s="24">
        <f t="shared" si="8"/>
        <v>0</v>
      </c>
      <c r="K74" s="28">
        <v>0</v>
      </c>
    </row>
    <row r="75" spans="1:11" ht="15">
      <c r="A75" s="23" t="s">
        <v>95</v>
      </c>
      <c r="B75" s="21">
        <v>61</v>
      </c>
      <c r="C75" s="24">
        <f t="shared" si="5"/>
        <v>2.616334678100764</v>
      </c>
      <c r="D75" s="21">
        <v>76</v>
      </c>
      <c r="E75" s="24">
        <f t="shared" si="6"/>
        <v>3.25508424886147</v>
      </c>
      <c r="F75" s="25">
        <f>-E75/C75</f>
        <v>-1.244139091266559</v>
      </c>
      <c r="G75" s="21">
        <v>42</v>
      </c>
      <c r="H75" s="24">
        <f t="shared" si="7"/>
        <v>13.849502077425312</v>
      </c>
      <c r="I75" s="21">
        <v>40</v>
      </c>
      <c r="J75" s="24">
        <f t="shared" si="8"/>
        <v>13.375018808620199</v>
      </c>
      <c r="K75" s="25">
        <f>H75/J75</f>
        <v>1.0354753346963002</v>
      </c>
    </row>
    <row r="76" spans="1:11" ht="38.25">
      <c r="A76" s="27" t="s">
        <v>96</v>
      </c>
      <c r="B76" s="21">
        <v>194</v>
      </c>
      <c r="C76" s="24">
        <f t="shared" si="5"/>
        <v>8.320802091008987</v>
      </c>
      <c r="D76" s="21">
        <v>226</v>
      </c>
      <c r="E76" s="24">
        <f t="shared" si="6"/>
        <v>9.679592634772266</v>
      </c>
      <c r="F76" s="25">
        <f>-E76/C76</f>
        <v>-1.1633004281199664</v>
      </c>
      <c r="G76" s="21">
        <v>2</v>
      </c>
      <c r="H76" s="24">
        <f t="shared" si="7"/>
        <v>0.6595000989250148</v>
      </c>
      <c r="I76" s="21">
        <v>2</v>
      </c>
      <c r="J76" s="24">
        <f t="shared" si="8"/>
        <v>0.66875094043101</v>
      </c>
      <c r="K76" s="25">
        <v>0</v>
      </c>
    </row>
    <row r="77" spans="1:11" ht="15">
      <c r="A77" s="23" t="s">
        <v>97</v>
      </c>
      <c r="B77" s="21">
        <v>186</v>
      </c>
      <c r="C77" s="24">
        <f t="shared" si="5"/>
        <v>7.977676231585936</v>
      </c>
      <c r="D77" s="21">
        <v>217</v>
      </c>
      <c r="E77" s="24">
        <f t="shared" si="6"/>
        <v>9.294122131617618</v>
      </c>
      <c r="F77" s="25">
        <f>-E77/C77</f>
        <v>-1.165016210462326</v>
      </c>
      <c r="G77" s="21">
        <v>2</v>
      </c>
      <c r="H77" s="24">
        <f t="shared" si="7"/>
        <v>0.6595000989250148</v>
      </c>
      <c r="I77" s="21">
        <v>2</v>
      </c>
      <c r="J77" s="24">
        <f t="shared" si="8"/>
        <v>0.66875094043101</v>
      </c>
      <c r="K77" s="25">
        <v>0</v>
      </c>
    </row>
    <row r="78" spans="1:11" ht="25.5">
      <c r="A78" s="27" t="s">
        <v>108</v>
      </c>
      <c r="B78" s="21">
        <v>58</v>
      </c>
      <c r="C78" s="24">
        <f t="shared" si="5"/>
        <v>2.4876624808171197</v>
      </c>
      <c r="D78" s="21">
        <v>68</v>
      </c>
      <c r="E78" s="24">
        <f t="shared" si="6"/>
        <v>2.9124438016128944</v>
      </c>
      <c r="F78" s="25">
        <f>-E78/C78</f>
        <v>-1.1707552065729783</v>
      </c>
      <c r="G78" s="21">
        <v>0</v>
      </c>
      <c r="H78" s="24">
        <f t="shared" si="7"/>
        <v>0</v>
      </c>
      <c r="I78" s="21">
        <v>0</v>
      </c>
      <c r="J78" s="24">
        <f t="shared" si="8"/>
        <v>0</v>
      </c>
      <c r="K78" s="28">
        <v>0</v>
      </c>
    </row>
    <row r="79" spans="1:11" ht="15">
      <c r="A79" s="23" t="s">
        <v>30</v>
      </c>
      <c r="B79" s="21">
        <v>81</v>
      </c>
      <c r="C79" s="24">
        <f t="shared" si="5"/>
        <v>3.4741493266583916</v>
      </c>
      <c r="D79" s="21">
        <v>72</v>
      </c>
      <c r="E79" s="24">
        <f t="shared" si="6"/>
        <v>3.083764025237182</v>
      </c>
      <c r="F79" s="25">
        <f>C79/E79</f>
        <v>1.1265937660036045</v>
      </c>
      <c r="G79" s="21">
        <v>2</v>
      </c>
      <c r="H79" s="24">
        <f t="shared" si="7"/>
        <v>0.6595000989250148</v>
      </c>
      <c r="I79" s="21">
        <v>1</v>
      </c>
      <c r="J79" s="24">
        <f t="shared" si="8"/>
        <v>0.334375470215505</v>
      </c>
      <c r="K79" s="25">
        <f>H79/J79</f>
        <v>1.9723339708500955</v>
      </c>
    </row>
    <row r="80" spans="1:11" ht="15">
      <c r="A80" s="23" t="s">
        <v>98</v>
      </c>
      <c r="B80" s="21">
        <v>58</v>
      </c>
      <c r="C80" s="24">
        <f t="shared" si="5"/>
        <v>2.4876624808171197</v>
      </c>
      <c r="D80" s="21">
        <v>69</v>
      </c>
      <c r="E80" s="24">
        <f t="shared" si="6"/>
        <v>2.955273857518966</v>
      </c>
      <c r="F80" s="29">
        <f>-E80/C80</f>
        <v>-1.1879721949049336</v>
      </c>
      <c r="G80" s="21">
        <v>0</v>
      </c>
      <c r="H80" s="24">
        <f t="shared" si="7"/>
        <v>0</v>
      </c>
      <c r="I80" s="21">
        <v>0</v>
      </c>
      <c r="J80" s="24">
        <f t="shared" si="8"/>
        <v>0</v>
      </c>
      <c r="K80" s="25">
        <v>0</v>
      </c>
    </row>
    <row r="81" spans="1:11" ht="63.75">
      <c r="A81" s="27" t="s">
        <v>114</v>
      </c>
      <c r="B81" s="21">
        <v>58</v>
      </c>
      <c r="C81" s="24">
        <f t="shared" si="5"/>
        <v>2.4876624808171197</v>
      </c>
      <c r="D81" s="21">
        <v>39</v>
      </c>
      <c r="E81" s="24">
        <f t="shared" si="6"/>
        <v>1.670372180336807</v>
      </c>
      <c r="F81" s="25">
        <f>C81/E81</f>
        <v>1.4892863459420869</v>
      </c>
      <c r="G81" s="21">
        <v>1</v>
      </c>
      <c r="H81" s="24">
        <f t="shared" si="7"/>
        <v>0.3297500494625074</v>
      </c>
      <c r="I81" s="21">
        <v>2</v>
      </c>
      <c r="J81" s="24">
        <f t="shared" si="8"/>
        <v>0.66875094043101</v>
      </c>
      <c r="K81" s="25">
        <f>-J81/H81</f>
        <v>-2.028054101951081</v>
      </c>
    </row>
    <row r="82" spans="1:11" ht="38.25">
      <c r="A82" s="27" t="s">
        <v>99</v>
      </c>
      <c r="B82" s="21">
        <v>122261</v>
      </c>
      <c r="C82" s="24">
        <f t="shared" si="5"/>
        <v>5243.863837365205</v>
      </c>
      <c r="D82" s="21">
        <v>83176</v>
      </c>
      <c r="E82" s="24">
        <f t="shared" si="6"/>
        <v>3562.4327300434425</v>
      </c>
      <c r="F82" s="25">
        <f>C82/E82</f>
        <v>1.4719895741866424</v>
      </c>
      <c r="G82" s="21">
        <v>70705</v>
      </c>
      <c r="H82" s="24">
        <f t="shared" si="7"/>
        <v>23314.97724724659</v>
      </c>
      <c r="I82" s="21">
        <v>50831</v>
      </c>
      <c r="J82" s="24">
        <f t="shared" si="8"/>
        <v>16996.639526524334</v>
      </c>
      <c r="K82" s="25">
        <f>H82/J82</f>
        <v>1.3717404085002856</v>
      </c>
    </row>
    <row r="83" spans="1:11" ht="25.5">
      <c r="A83" s="27" t="s">
        <v>100</v>
      </c>
      <c r="B83" s="21">
        <v>121607</v>
      </c>
      <c r="C83" s="24">
        <f t="shared" si="5"/>
        <v>5215.8132983573705</v>
      </c>
      <c r="D83" s="21">
        <v>83083</v>
      </c>
      <c r="E83" s="24">
        <f t="shared" si="6"/>
        <v>3558.449534844178</v>
      </c>
      <c r="F83" s="25">
        <f>C83/E83</f>
        <v>1.4657544661753275</v>
      </c>
      <c r="G83" s="21">
        <v>70362</v>
      </c>
      <c r="H83" s="24">
        <f t="shared" si="7"/>
        <v>23201.872980280947</v>
      </c>
      <c r="I83" s="21">
        <v>50792</v>
      </c>
      <c r="J83" s="24">
        <f t="shared" si="8"/>
        <v>16983.59888318593</v>
      </c>
      <c r="K83" s="25">
        <f>H83/J83</f>
        <v>1.3661340649802571</v>
      </c>
    </row>
    <row r="84" spans="1:11" ht="15">
      <c r="A84" s="23" t="s">
        <v>31</v>
      </c>
      <c r="B84" s="21">
        <v>654</v>
      </c>
      <c r="C84" s="24">
        <f t="shared" si="5"/>
        <v>28.05053900783442</v>
      </c>
      <c r="D84" s="21">
        <v>93</v>
      </c>
      <c r="E84" s="24">
        <f t="shared" si="6"/>
        <v>3.9831951992646935</v>
      </c>
      <c r="F84" s="25">
        <f>C84/E84</f>
        <v>7.042220530144395</v>
      </c>
      <c r="G84" s="21">
        <v>343</v>
      </c>
      <c r="H84" s="24">
        <f t="shared" si="7"/>
        <v>113.10426696564005</v>
      </c>
      <c r="I84" s="21">
        <v>39</v>
      </c>
      <c r="J84" s="24">
        <f t="shared" si="8"/>
        <v>13.040643338404694</v>
      </c>
      <c r="K84" s="25">
        <f>H84/J84</f>
        <v>8.673212205148499</v>
      </c>
    </row>
    <row r="85" spans="1:11" ht="15">
      <c r="A85" s="23" t="s">
        <v>109</v>
      </c>
      <c r="B85" s="21">
        <v>2364</v>
      </c>
      <c r="C85" s="24">
        <f t="shared" si="5"/>
        <v>101.39369145951157</v>
      </c>
      <c r="D85" s="21">
        <v>1136</v>
      </c>
      <c r="E85" s="24">
        <f t="shared" si="6"/>
        <v>48.654943509297766</v>
      </c>
      <c r="F85" s="25">
        <f>C85/E85</f>
        <v>2.083934008476151</v>
      </c>
      <c r="G85" s="21">
        <v>571</v>
      </c>
      <c r="H85" s="24">
        <f t="shared" si="7"/>
        <v>188.28727824309175</v>
      </c>
      <c r="I85" s="21">
        <v>305</v>
      </c>
      <c r="J85" s="24">
        <f t="shared" si="8"/>
        <v>101.98451841572903</v>
      </c>
      <c r="K85" s="25">
        <f>H85/J85</f>
        <v>1.8462339300908273</v>
      </c>
    </row>
    <row r="86" spans="1:11" ht="15">
      <c r="A86" s="23" t="s">
        <v>110</v>
      </c>
      <c r="B86" s="21">
        <v>23</v>
      </c>
      <c r="C86" s="24">
        <f t="shared" si="5"/>
        <v>0.9864868458412717</v>
      </c>
      <c r="D86" s="21">
        <v>228</v>
      </c>
      <c r="E86" s="24">
        <f t="shared" si="6"/>
        <v>9.76525274658441</v>
      </c>
      <c r="F86" s="29">
        <f>-E86/C86</f>
        <v>-9.899019726164362</v>
      </c>
      <c r="G86" s="21">
        <v>6</v>
      </c>
      <c r="H86" s="24">
        <f t="shared" si="7"/>
        <v>1.9785002967750445</v>
      </c>
      <c r="I86" s="21">
        <v>51</v>
      </c>
      <c r="J86" s="24">
        <f t="shared" si="8"/>
        <v>17.053148980990755</v>
      </c>
      <c r="K86" s="25">
        <f>-J86/H86</f>
        <v>-8.619229933292095</v>
      </c>
    </row>
    <row r="87" spans="1:11" ht="15">
      <c r="A87" s="23" t="s">
        <v>111</v>
      </c>
      <c r="B87" s="21">
        <v>1052</v>
      </c>
      <c r="C87" s="24">
        <f t="shared" si="5"/>
        <v>45.12105051413121</v>
      </c>
      <c r="D87" s="21">
        <v>566</v>
      </c>
      <c r="E87" s="24">
        <f t="shared" si="6"/>
        <v>24.241811642836737</v>
      </c>
      <c r="F87" s="25">
        <f>C87/E87</f>
        <v>1.861290368018519</v>
      </c>
      <c r="G87" s="21">
        <v>250</v>
      </c>
      <c r="H87" s="24">
        <f t="shared" si="7"/>
        <v>82.43751236562686</v>
      </c>
      <c r="I87" s="21">
        <v>117</v>
      </c>
      <c r="J87" s="24">
        <f t="shared" si="8"/>
        <v>39.12193001521408</v>
      </c>
      <c r="K87" s="25">
        <f>H87/J87</f>
        <v>2.1071944133013845</v>
      </c>
    </row>
    <row r="88" spans="1:11" ht="25.5">
      <c r="A88" s="27" t="s">
        <v>112</v>
      </c>
      <c r="B88" s="21">
        <v>20</v>
      </c>
      <c r="C88" s="24">
        <f t="shared" si="5"/>
        <v>0.8578146485576276</v>
      </c>
      <c r="D88" s="21">
        <v>15</v>
      </c>
      <c r="E88" s="24">
        <f t="shared" si="6"/>
        <v>0.6424508385910797</v>
      </c>
      <c r="F88" s="25">
        <f>C88/E88</f>
        <v>1.3352222411894572</v>
      </c>
      <c r="G88" s="21">
        <v>7</v>
      </c>
      <c r="H88" s="24">
        <f t="shared" si="7"/>
        <v>2.308250346237552</v>
      </c>
      <c r="I88" s="21">
        <v>8</v>
      </c>
      <c r="J88" s="24">
        <f t="shared" si="8"/>
        <v>2.67500376172404</v>
      </c>
      <c r="K88" s="25">
        <f>-J88/H88</f>
        <v>-1.1588880582577605</v>
      </c>
    </row>
    <row r="89" spans="1:11" ht="15">
      <c r="A89" s="23" t="s">
        <v>101</v>
      </c>
      <c r="B89" s="21">
        <v>1</v>
      </c>
      <c r="C89" s="24">
        <f t="shared" si="5"/>
        <v>0.04289073242788138</v>
      </c>
      <c r="D89" s="21">
        <v>0</v>
      </c>
      <c r="E89" s="24">
        <f t="shared" si="6"/>
        <v>0</v>
      </c>
      <c r="F89" s="30">
        <v>1</v>
      </c>
      <c r="G89" s="21">
        <v>1</v>
      </c>
      <c r="H89" s="24">
        <f t="shared" si="7"/>
        <v>0.3297500494625074</v>
      </c>
      <c r="I89" s="21">
        <v>0</v>
      </c>
      <c r="J89" s="24">
        <f t="shared" si="8"/>
        <v>0</v>
      </c>
      <c r="K89" s="28">
        <v>1</v>
      </c>
    </row>
    <row r="90" spans="1:11" ht="15">
      <c r="A90" s="23" t="s">
        <v>102</v>
      </c>
      <c r="B90" s="21">
        <v>9</v>
      </c>
      <c r="C90" s="24">
        <f t="shared" si="5"/>
        <v>0.3860165918509324</v>
      </c>
      <c r="D90" s="21">
        <v>10</v>
      </c>
      <c r="E90" s="24">
        <f t="shared" si="6"/>
        <v>0.42830055906071973</v>
      </c>
      <c r="F90" s="29">
        <f>-E90/C90</f>
        <v>-1.1095392480593582</v>
      </c>
      <c r="G90" s="21">
        <v>4</v>
      </c>
      <c r="H90" s="24">
        <f t="shared" si="7"/>
        <v>1.3190001978500296</v>
      </c>
      <c r="I90" s="21">
        <v>4</v>
      </c>
      <c r="J90" s="24">
        <f t="shared" si="8"/>
        <v>1.33750188086202</v>
      </c>
      <c r="K90" s="25">
        <v>0</v>
      </c>
    </row>
    <row r="91" spans="1:11" ht="15">
      <c r="A91" s="23" t="s">
        <v>32</v>
      </c>
      <c r="B91" s="21">
        <v>193</v>
      </c>
      <c r="C91" s="24">
        <f t="shared" si="5"/>
        <v>8.277911358581106</v>
      </c>
      <c r="D91" s="21">
        <v>202</v>
      </c>
      <c r="E91" s="24">
        <f t="shared" si="6"/>
        <v>8.651671293026538</v>
      </c>
      <c r="F91" s="29">
        <f>-E91/C91</f>
        <v>-1.0451514782237892</v>
      </c>
      <c r="G91" s="21">
        <v>173</v>
      </c>
      <c r="H91" s="24">
        <f t="shared" si="7"/>
        <v>57.04675855701378</v>
      </c>
      <c r="I91" s="21">
        <v>182</v>
      </c>
      <c r="J91" s="24">
        <f t="shared" si="8"/>
        <v>60.856335579221906</v>
      </c>
      <c r="K91" s="25">
        <f>-J91/H91</f>
        <v>-1.0667799033384298</v>
      </c>
    </row>
    <row r="92" spans="1:11" ht="15">
      <c r="A92" s="23" t="s">
        <v>33</v>
      </c>
      <c r="B92" s="21">
        <v>64</v>
      </c>
      <c r="C92" s="24">
        <f t="shared" si="5"/>
        <v>2.745006875384408</v>
      </c>
      <c r="D92" s="21">
        <v>55</v>
      </c>
      <c r="E92" s="24">
        <f t="shared" si="6"/>
        <v>2.3556530748339584</v>
      </c>
      <c r="F92" s="25">
        <f>C92/E92</f>
        <v>1.1652848650380718</v>
      </c>
      <c r="G92" s="21">
        <v>24</v>
      </c>
      <c r="H92" s="24">
        <f t="shared" si="7"/>
        <v>7.914001187100178</v>
      </c>
      <c r="I92" s="21">
        <v>21</v>
      </c>
      <c r="J92" s="24">
        <f t="shared" si="8"/>
        <v>7.021884874525605</v>
      </c>
      <c r="K92" s="25">
        <f>H92/J92</f>
        <v>1.1270479833429117</v>
      </c>
    </row>
    <row r="93" spans="1:11" ht="15">
      <c r="A93" s="23" t="s">
        <v>34</v>
      </c>
      <c r="B93" s="21">
        <v>0</v>
      </c>
      <c r="C93" s="24">
        <f t="shared" si="5"/>
        <v>0</v>
      </c>
      <c r="D93" s="21">
        <v>1</v>
      </c>
      <c r="E93" s="24">
        <f t="shared" si="6"/>
        <v>0.04283005590607197</v>
      </c>
      <c r="F93" s="29">
        <v>0</v>
      </c>
      <c r="G93" s="21">
        <v>0</v>
      </c>
      <c r="H93" s="24">
        <f t="shared" si="7"/>
        <v>0</v>
      </c>
      <c r="I93" s="21">
        <v>1</v>
      </c>
      <c r="J93" s="24">
        <f t="shared" si="8"/>
        <v>0.334375470215505</v>
      </c>
      <c r="K93" s="25">
        <v>0</v>
      </c>
    </row>
    <row r="94" spans="1:11" ht="15">
      <c r="A94" s="23" t="s">
        <v>35</v>
      </c>
      <c r="B94" s="21">
        <v>0</v>
      </c>
      <c r="C94" s="24">
        <f t="shared" si="5"/>
        <v>0</v>
      </c>
      <c r="D94" s="21">
        <v>2</v>
      </c>
      <c r="E94" s="24">
        <f t="shared" si="6"/>
        <v>0.08566011181214395</v>
      </c>
      <c r="F94" s="29">
        <v>0</v>
      </c>
      <c r="G94" s="21">
        <v>0</v>
      </c>
      <c r="H94" s="24">
        <f t="shared" si="7"/>
        <v>0</v>
      </c>
      <c r="I94" s="21">
        <v>0</v>
      </c>
      <c r="J94" s="24">
        <f t="shared" si="8"/>
        <v>0</v>
      </c>
      <c r="K94" s="28">
        <v>0</v>
      </c>
    </row>
    <row r="95" spans="1:11" ht="15">
      <c r="A95" s="23" t="s">
        <v>36</v>
      </c>
      <c r="B95" s="21">
        <v>0</v>
      </c>
      <c r="C95" s="24">
        <f t="shared" si="5"/>
        <v>0</v>
      </c>
      <c r="D95" s="21">
        <v>2</v>
      </c>
      <c r="E95" s="24">
        <f t="shared" si="6"/>
        <v>0.08566011181214395</v>
      </c>
      <c r="F95" s="29">
        <v>0</v>
      </c>
      <c r="G95" s="21">
        <v>0</v>
      </c>
      <c r="H95" s="24">
        <f t="shared" si="7"/>
        <v>0</v>
      </c>
      <c r="I95" s="21">
        <v>0</v>
      </c>
      <c r="J95" s="24">
        <f t="shared" si="8"/>
        <v>0</v>
      </c>
      <c r="K95" s="28">
        <v>0</v>
      </c>
    </row>
    <row r="96" spans="1:11" ht="15">
      <c r="A96" s="23" t="s">
        <v>103</v>
      </c>
      <c r="B96" s="21">
        <v>0</v>
      </c>
      <c r="C96" s="24">
        <f t="shared" si="5"/>
        <v>0</v>
      </c>
      <c r="D96" s="21">
        <v>0</v>
      </c>
      <c r="E96" s="24">
        <f t="shared" si="6"/>
        <v>0</v>
      </c>
      <c r="F96" s="30">
        <v>0</v>
      </c>
      <c r="G96" s="21">
        <v>0</v>
      </c>
      <c r="H96" s="24">
        <f t="shared" si="7"/>
        <v>0</v>
      </c>
      <c r="I96" s="21">
        <v>0</v>
      </c>
      <c r="J96" s="24">
        <f t="shared" si="8"/>
        <v>0</v>
      </c>
      <c r="K96" s="28">
        <v>0</v>
      </c>
    </row>
    <row r="97" spans="1:11" ht="15">
      <c r="A97" s="31" t="s">
        <v>37</v>
      </c>
      <c r="B97" s="21">
        <v>42</v>
      </c>
      <c r="C97" s="24">
        <f t="shared" si="5"/>
        <v>1.8014107619710178</v>
      </c>
      <c r="D97" s="21">
        <v>43</v>
      </c>
      <c r="E97" s="24">
        <f t="shared" si="6"/>
        <v>1.841692403961095</v>
      </c>
      <c r="F97" s="29">
        <f>-E97/C97</f>
        <v>-1.022361164283266</v>
      </c>
      <c r="G97" s="21">
        <v>37</v>
      </c>
      <c r="H97" s="24">
        <f t="shared" si="7"/>
        <v>12.200751830112775</v>
      </c>
      <c r="I97" s="21">
        <v>39</v>
      </c>
      <c r="J97" s="24">
        <f t="shared" si="8"/>
        <v>13.040643338404694</v>
      </c>
      <c r="K97" s="25">
        <f>-J97/H97</f>
        <v>-1.0688393240012453</v>
      </c>
    </row>
    <row r="98" spans="1:11" ht="15">
      <c r="A98" s="23" t="s">
        <v>38</v>
      </c>
      <c r="B98" s="21">
        <v>0</v>
      </c>
      <c r="C98" s="24">
        <f t="shared" si="5"/>
        <v>0</v>
      </c>
      <c r="D98" s="21">
        <v>0</v>
      </c>
      <c r="E98" s="24">
        <f t="shared" si="6"/>
        <v>0</v>
      </c>
      <c r="F98" s="30">
        <v>0</v>
      </c>
      <c r="G98" s="21">
        <v>0</v>
      </c>
      <c r="H98" s="24">
        <f t="shared" si="7"/>
        <v>0</v>
      </c>
      <c r="I98" s="21">
        <v>0</v>
      </c>
      <c r="J98" s="24">
        <f t="shared" si="8"/>
        <v>0</v>
      </c>
      <c r="K98" s="28">
        <v>0</v>
      </c>
    </row>
    <row r="99" spans="1:11" ht="15">
      <c r="A99" s="23" t="s">
        <v>39</v>
      </c>
      <c r="B99" s="21">
        <v>1</v>
      </c>
      <c r="C99" s="24">
        <f t="shared" si="5"/>
        <v>0.04289073242788138</v>
      </c>
      <c r="D99" s="21">
        <v>2</v>
      </c>
      <c r="E99" s="24">
        <f t="shared" si="6"/>
        <v>0.08566011181214395</v>
      </c>
      <c r="F99" s="29">
        <f>-E99/C99</f>
        <v>-1.9971706465068448</v>
      </c>
      <c r="G99" s="21">
        <v>0</v>
      </c>
      <c r="H99" s="24">
        <f t="shared" si="7"/>
        <v>0</v>
      </c>
      <c r="I99" s="21">
        <v>0</v>
      </c>
      <c r="J99" s="24">
        <f t="shared" si="8"/>
        <v>0</v>
      </c>
      <c r="K99" s="28">
        <v>0</v>
      </c>
    </row>
    <row r="100" spans="1:11" ht="15">
      <c r="A100" s="23" t="s">
        <v>40</v>
      </c>
      <c r="B100" s="21">
        <v>0</v>
      </c>
      <c r="C100" s="24">
        <f t="shared" si="5"/>
        <v>0</v>
      </c>
      <c r="D100" s="21">
        <v>0</v>
      </c>
      <c r="E100" s="24">
        <f t="shared" si="6"/>
        <v>0</v>
      </c>
      <c r="F100" s="30">
        <v>0</v>
      </c>
      <c r="G100" s="21">
        <v>0</v>
      </c>
      <c r="H100" s="24">
        <f t="shared" si="7"/>
        <v>0</v>
      </c>
      <c r="I100" s="21">
        <v>0</v>
      </c>
      <c r="J100" s="24">
        <f t="shared" si="8"/>
        <v>0</v>
      </c>
      <c r="K100" s="28">
        <v>0</v>
      </c>
    </row>
    <row r="101" spans="1:11" ht="15">
      <c r="A101" s="23" t="s">
        <v>104</v>
      </c>
      <c r="B101" s="21">
        <v>0</v>
      </c>
      <c r="C101" s="24">
        <f t="shared" si="5"/>
        <v>0</v>
      </c>
      <c r="D101" s="21">
        <v>0</v>
      </c>
      <c r="E101" s="24">
        <f t="shared" si="6"/>
        <v>0</v>
      </c>
      <c r="F101" s="30">
        <v>0</v>
      </c>
      <c r="G101" s="21">
        <v>0</v>
      </c>
      <c r="H101" s="24">
        <f t="shared" si="7"/>
        <v>0</v>
      </c>
      <c r="I101" s="21">
        <v>0</v>
      </c>
      <c r="J101" s="24">
        <f t="shared" si="8"/>
        <v>0</v>
      </c>
      <c r="K101" s="28">
        <v>0</v>
      </c>
    </row>
    <row r="102" spans="1:11" ht="15">
      <c r="A102" s="23" t="s">
        <v>41</v>
      </c>
      <c r="B102" s="21">
        <v>4</v>
      </c>
      <c r="C102" s="24">
        <f t="shared" si="5"/>
        <v>0.1715629297115255</v>
      </c>
      <c r="D102" s="21">
        <v>7</v>
      </c>
      <c r="E102" s="24">
        <f t="shared" si="6"/>
        <v>0.2998103913425038</v>
      </c>
      <c r="F102" s="29">
        <f>-E102/C102</f>
        <v>-1.7475243156934892</v>
      </c>
      <c r="G102" s="21">
        <v>4</v>
      </c>
      <c r="H102" s="24">
        <f t="shared" si="7"/>
        <v>1.3190001978500296</v>
      </c>
      <c r="I102" s="21">
        <v>5</v>
      </c>
      <c r="J102" s="24">
        <f t="shared" si="8"/>
        <v>1.6718773510775249</v>
      </c>
      <c r="K102" s="25">
        <f>-J102/H102</f>
        <v>-1.2675338137194254</v>
      </c>
    </row>
    <row r="103" spans="1:11" ht="15">
      <c r="A103" s="23" t="s">
        <v>42</v>
      </c>
      <c r="B103" s="21">
        <v>0</v>
      </c>
      <c r="C103" s="24">
        <f t="shared" si="5"/>
        <v>0</v>
      </c>
      <c r="D103" s="21">
        <v>0</v>
      </c>
      <c r="E103" s="24">
        <f t="shared" si="6"/>
        <v>0</v>
      </c>
      <c r="F103" s="29">
        <v>0</v>
      </c>
      <c r="G103" s="21">
        <v>0</v>
      </c>
      <c r="H103" s="24">
        <f t="shared" si="7"/>
        <v>0</v>
      </c>
      <c r="I103" s="21">
        <v>0</v>
      </c>
      <c r="J103" s="24">
        <f t="shared" si="8"/>
        <v>0</v>
      </c>
      <c r="K103" s="28">
        <v>0</v>
      </c>
    </row>
    <row r="104" spans="1:11" ht="15">
      <c r="A104" s="23" t="s">
        <v>43</v>
      </c>
      <c r="B104" s="21">
        <v>379</v>
      </c>
      <c r="C104" s="24">
        <f t="shared" si="5"/>
        <v>16.255587590167043</v>
      </c>
      <c r="D104" s="21">
        <v>342</v>
      </c>
      <c r="E104" s="24">
        <f t="shared" si="6"/>
        <v>14.647879119876615</v>
      </c>
      <c r="F104" s="25">
        <f>C104/E104</f>
        <v>1.1097570820412375</v>
      </c>
      <c r="G104" s="21">
        <v>358</v>
      </c>
      <c r="H104" s="24">
        <f t="shared" si="7"/>
        <v>118.05051770757765</v>
      </c>
      <c r="I104" s="21">
        <v>320</v>
      </c>
      <c r="J104" s="24">
        <f t="shared" si="8"/>
        <v>107.00015046896159</v>
      </c>
      <c r="K104" s="25">
        <f>H104/J104</f>
        <v>1.1032743149442723</v>
      </c>
    </row>
    <row r="105" spans="1:11" ht="15">
      <c r="A105" s="23" t="s">
        <v>44</v>
      </c>
      <c r="B105" s="21">
        <v>0</v>
      </c>
      <c r="C105" s="24">
        <f t="shared" si="5"/>
        <v>0</v>
      </c>
      <c r="D105" s="21">
        <v>0</v>
      </c>
      <c r="E105" s="24">
        <f t="shared" si="6"/>
        <v>0</v>
      </c>
      <c r="F105" s="30">
        <v>0</v>
      </c>
      <c r="G105" s="21">
        <v>0</v>
      </c>
      <c r="H105" s="24">
        <f t="shared" si="7"/>
        <v>0</v>
      </c>
      <c r="I105" s="21">
        <v>0</v>
      </c>
      <c r="J105" s="24">
        <f t="shared" si="8"/>
        <v>0</v>
      </c>
      <c r="K105" s="28">
        <v>0</v>
      </c>
    </row>
    <row r="106" spans="1:11" ht="15">
      <c r="A106" s="23" t="s">
        <v>45</v>
      </c>
      <c r="B106" s="21">
        <v>2</v>
      </c>
      <c r="C106" s="24">
        <f t="shared" si="5"/>
        <v>0.08578146485576275</v>
      </c>
      <c r="D106" s="21">
        <v>6</v>
      </c>
      <c r="E106" s="24">
        <f t="shared" si="6"/>
        <v>0.25698033543643184</v>
      </c>
      <c r="F106" s="29">
        <f>-E106/C106</f>
        <v>-2.995755969760267</v>
      </c>
      <c r="G106" s="21">
        <v>0</v>
      </c>
      <c r="H106" s="24">
        <f t="shared" si="7"/>
        <v>0</v>
      </c>
      <c r="I106" s="21">
        <v>3</v>
      </c>
      <c r="J106" s="24">
        <f t="shared" si="8"/>
        <v>1.003126410646515</v>
      </c>
      <c r="K106" s="25">
        <v>0</v>
      </c>
    </row>
    <row r="107" spans="1:11" ht="15">
      <c r="A107" s="23" t="s">
        <v>46</v>
      </c>
      <c r="B107" s="21">
        <v>1</v>
      </c>
      <c r="C107" s="24">
        <f t="shared" si="5"/>
        <v>0.04289073242788138</v>
      </c>
      <c r="D107" s="21">
        <v>0</v>
      </c>
      <c r="E107" s="24">
        <f t="shared" si="6"/>
        <v>0</v>
      </c>
      <c r="F107" s="29">
        <v>1</v>
      </c>
      <c r="G107" s="21">
        <v>0</v>
      </c>
      <c r="H107" s="24">
        <f t="shared" si="7"/>
        <v>0</v>
      </c>
      <c r="I107" s="21">
        <v>0</v>
      </c>
      <c r="J107" s="24">
        <f t="shared" si="8"/>
        <v>0</v>
      </c>
      <c r="K107" s="28">
        <v>0</v>
      </c>
    </row>
    <row r="108" spans="1:11" ht="15">
      <c r="A108" s="23" t="s">
        <v>47</v>
      </c>
      <c r="B108" s="21">
        <v>0</v>
      </c>
      <c r="C108" s="24">
        <f t="shared" si="5"/>
        <v>0</v>
      </c>
      <c r="D108" s="21">
        <v>0</v>
      </c>
      <c r="E108" s="24">
        <f t="shared" si="6"/>
        <v>0</v>
      </c>
      <c r="F108" s="29">
        <v>0</v>
      </c>
      <c r="G108" s="21">
        <v>0</v>
      </c>
      <c r="H108" s="24">
        <f t="shared" si="7"/>
        <v>0</v>
      </c>
      <c r="I108" s="21">
        <v>0</v>
      </c>
      <c r="J108" s="24">
        <f t="shared" si="8"/>
        <v>0</v>
      </c>
      <c r="K108" s="28">
        <v>0</v>
      </c>
    </row>
    <row r="109" spans="1:11" ht="15">
      <c r="A109" s="23" t="s">
        <v>48</v>
      </c>
      <c r="B109" s="21">
        <v>2</v>
      </c>
      <c r="C109" s="24">
        <f t="shared" si="5"/>
        <v>0.08578146485576275</v>
      </c>
      <c r="D109" s="21">
        <v>0</v>
      </c>
      <c r="E109" s="24">
        <f t="shared" si="6"/>
        <v>0</v>
      </c>
      <c r="F109" s="29">
        <v>2</v>
      </c>
      <c r="G109" s="21">
        <v>0</v>
      </c>
      <c r="H109" s="24">
        <f t="shared" si="7"/>
        <v>0</v>
      </c>
      <c r="I109" s="21">
        <v>0</v>
      </c>
      <c r="J109" s="24">
        <f t="shared" si="8"/>
        <v>0</v>
      </c>
      <c r="K109" s="25">
        <v>0</v>
      </c>
    </row>
    <row r="110" spans="1:11" ht="15">
      <c r="A110" s="23" t="s">
        <v>49</v>
      </c>
      <c r="B110" s="21">
        <v>3</v>
      </c>
      <c r="C110" s="24">
        <f t="shared" si="5"/>
        <v>0.12867219728364412</v>
      </c>
      <c r="D110" s="21">
        <v>0</v>
      </c>
      <c r="E110" s="24">
        <f t="shared" si="6"/>
        <v>0</v>
      </c>
      <c r="F110" s="29">
        <v>3</v>
      </c>
      <c r="G110" s="21">
        <v>0</v>
      </c>
      <c r="H110" s="24">
        <f t="shared" si="7"/>
        <v>0</v>
      </c>
      <c r="I110" s="21">
        <v>0</v>
      </c>
      <c r="J110" s="24">
        <f t="shared" si="8"/>
        <v>0</v>
      </c>
      <c r="K110" s="28">
        <v>0</v>
      </c>
    </row>
    <row r="111" spans="1:11" ht="15">
      <c r="A111" s="23" t="s">
        <v>50</v>
      </c>
      <c r="B111" s="21">
        <v>1</v>
      </c>
      <c r="C111" s="24">
        <f t="shared" si="5"/>
        <v>0.04289073242788138</v>
      </c>
      <c r="D111" s="21">
        <v>0</v>
      </c>
      <c r="E111" s="24">
        <f t="shared" si="6"/>
        <v>0</v>
      </c>
      <c r="F111" s="30">
        <v>1</v>
      </c>
      <c r="G111" s="21">
        <v>0</v>
      </c>
      <c r="H111" s="24">
        <f t="shared" si="7"/>
        <v>0</v>
      </c>
      <c r="I111" s="21">
        <v>0</v>
      </c>
      <c r="J111" s="24">
        <f t="shared" si="8"/>
        <v>0</v>
      </c>
      <c r="K111" s="28">
        <v>0</v>
      </c>
    </row>
    <row r="112" spans="1:11" ht="15">
      <c r="A112" s="23" t="s">
        <v>51</v>
      </c>
      <c r="B112" s="21">
        <v>2</v>
      </c>
      <c r="C112" s="24">
        <f t="shared" si="5"/>
        <v>0.08578146485576275</v>
      </c>
      <c r="D112" s="21">
        <v>1</v>
      </c>
      <c r="E112" s="24">
        <f t="shared" si="6"/>
        <v>0.04283005590607197</v>
      </c>
      <c r="F112" s="29">
        <v>0</v>
      </c>
      <c r="G112" s="21">
        <v>0</v>
      </c>
      <c r="H112" s="24">
        <f t="shared" si="7"/>
        <v>0</v>
      </c>
      <c r="I112" s="21">
        <v>0</v>
      </c>
      <c r="J112" s="24">
        <f t="shared" si="8"/>
        <v>0</v>
      </c>
      <c r="K112" s="25">
        <v>0</v>
      </c>
    </row>
    <row r="113" spans="1:11" ht="15">
      <c r="A113" s="23" t="s">
        <v>52</v>
      </c>
      <c r="B113" s="21">
        <v>0</v>
      </c>
      <c r="C113" s="24">
        <f t="shared" si="5"/>
        <v>0</v>
      </c>
      <c r="D113" s="21">
        <v>0</v>
      </c>
      <c r="E113" s="24">
        <f t="shared" si="6"/>
        <v>0</v>
      </c>
      <c r="F113" s="30">
        <v>0</v>
      </c>
      <c r="G113" s="21">
        <v>0</v>
      </c>
      <c r="H113" s="24">
        <f t="shared" si="7"/>
        <v>0</v>
      </c>
      <c r="I113" s="21">
        <v>0</v>
      </c>
      <c r="J113" s="24">
        <f t="shared" si="8"/>
        <v>0</v>
      </c>
      <c r="K113" s="28">
        <v>0</v>
      </c>
    </row>
    <row r="114" spans="1:11" ht="15">
      <c r="A114" s="23" t="s">
        <v>105</v>
      </c>
      <c r="B114" s="21">
        <v>0</v>
      </c>
      <c r="C114" s="24">
        <f t="shared" si="5"/>
        <v>0</v>
      </c>
      <c r="D114" s="21">
        <v>1</v>
      </c>
      <c r="E114" s="24">
        <f t="shared" si="6"/>
        <v>0.04283005590607197</v>
      </c>
      <c r="F114" s="29">
        <v>0</v>
      </c>
      <c r="G114" s="21">
        <v>0</v>
      </c>
      <c r="H114" s="24">
        <f t="shared" si="7"/>
        <v>0</v>
      </c>
      <c r="I114" s="21">
        <v>0</v>
      </c>
      <c r="J114" s="24">
        <f t="shared" si="8"/>
        <v>0</v>
      </c>
      <c r="K114" s="28">
        <v>0</v>
      </c>
    </row>
    <row r="115" spans="3:8" ht="15">
      <c r="C115" s="14"/>
      <c r="E115" s="13"/>
      <c r="H115" s="14"/>
    </row>
    <row r="116" spans="3:8" ht="15">
      <c r="C116" s="14"/>
      <c r="H116" s="14"/>
    </row>
    <row r="117" ht="15">
      <c r="H117" s="14"/>
    </row>
  </sheetData>
  <sheetProtection/>
  <mergeCells count="9">
    <mergeCell ref="B3:C3"/>
    <mergeCell ref="D3:E3"/>
    <mergeCell ref="B2:E2"/>
    <mergeCell ref="A2:A4"/>
    <mergeCell ref="G2:J2"/>
    <mergeCell ref="K2:K4"/>
    <mergeCell ref="G3:H3"/>
    <mergeCell ref="I3:J3"/>
    <mergeCell ref="F2:F4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2013-04-11T09:11:46Z</cp:lastPrinted>
  <dcterms:created xsi:type="dcterms:W3CDTF">2010-12-01T10:49:57Z</dcterms:created>
  <dcterms:modified xsi:type="dcterms:W3CDTF">2013-04-11T09:13:44Z</dcterms:modified>
  <cp:category/>
  <cp:version/>
  <cp:contentType/>
  <cp:contentStatus/>
</cp:coreProperties>
</file>