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<sst xmlns="http://schemas.openxmlformats.org/spreadsheetml/2006/main" count="140" uniqueCount="128">
  <si>
    <t>ВСЕ ЗАБОЛЕВАНИЯ</t>
  </si>
  <si>
    <t>все жители</t>
  </si>
  <si>
    <t>до 17 лет</t>
  </si>
  <si>
    <t>до 14 лет</t>
  </si>
  <si>
    <t>ВСЕ ИНФЕКЦИИ</t>
  </si>
  <si>
    <t>ПАРАЗИТАРНЫЕ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</si>
  <si>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</si>
  <si>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</si>
  <si>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</si>
  <si>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</si>
  <si>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</si>
  <si>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</si>
  <si>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</si>
  <si>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</si>
  <si>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</si>
  <si>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</si>
  <si>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</si>
  <si>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</si>
  <si>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</si>
  <si>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</si>
  <si>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</si>
  <si>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</si>
  <si>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</si>
  <si>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</si>
  <si>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</si>
  <si>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</si>
  <si>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</si>
  <si>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</si>
  <si>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</si>
  <si>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</si>
  <si>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</si>
  <si>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</si>
  <si>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</si>
  <si>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</si>
  <si>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</si>
  <si>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</si>
  <si>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</si>
  <si>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</si>
  <si>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</si>
  <si>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</si>
  <si>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</si>
  <si>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</si>
  <si>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</si>
  <si>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</si>
  <si>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</si>
  <si>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</si>
  <si>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</si>
  <si>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</si>
  <si>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</si>
  <si>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</si>
  <si>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</si>
  <si>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</si>
  <si>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</si>
  <si>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</si>
  <si>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</si>
  <si>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</si>
  <si>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</si>
  <si>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</si>
  <si>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</si>
  <si>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</si>
  <si>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</si>
  <si>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</si>
  <si>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</si>
  <si>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</si>
  <si>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</si>
  <si>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</si>
  <si>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</si>
  <si>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</si>
  <si>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</si>
  <si>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</si>
  <si>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</si>
  <si>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</si>
  <si>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</si>
  <si>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</si>
  <si>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</si>
  <si>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</si>
  <si>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</si>
  <si>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</si>
  <si>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</si>
  <si>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</si>
  <si>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</si>
  <si>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</si>
  <si>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</si>
  <si>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</si>
  <si>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</si>
  <si>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</si>
  <si>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</si>
  <si>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</si>
  <si>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</si>
  <si>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</si>
  <si>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</si>
  <si>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</si>
  <si>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</si>
  <si>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</si>
  <si>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Геморрагические лихорадки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</si>
  <si>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</si>
  <si>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</si>
  <si>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</si>
  <si>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</si>
  <si>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</si>
  <si>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</si>
  <si>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</si>
  <si>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</si>
  <si>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</si>
  <si>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</si>
  <si>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</si>
  <si>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</si>
  <si>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</si>
  <si>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Реакция на прививку</t>
  </si>
  <si>
    <t>Другие протозоозные болезни</t>
  </si>
  <si>
    <t>Другие гельминтозы</t>
  </si>
  <si>
    <t>Все инфекции без острых респираторных заболеваний</t>
  </si>
  <si>
    <t>Дизентерия Флекснера</t>
  </si>
  <si>
    <t>Коклюш parapertussis(паракоклюш)</t>
  </si>
  <si>
    <t>ВИЧ(вирус иммунодефицита человека)</t>
  </si>
  <si>
    <t>Носители ВИЧ (вируса иммунодефицита человека)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</si>
  <si>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</si>
  <si>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</si>
  <si>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</si>
  <si>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</si>
  <si>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</si>
  <si>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Информационный бюллетень январь - декабрь 2012г.</t>
  </si>
  <si>
    <t>1 -12   2012</t>
  </si>
  <si>
    <t>1-12   2011</t>
  </si>
  <si>
    <t>1-12       2012</t>
  </si>
  <si>
    <t>1-12    2011</t>
  </si>
  <si>
    <t>1 -12    2012</t>
  </si>
  <si>
    <t>1 -12         2011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</si>
</sst>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 quotePrefix="1">
      <alignment/>
    </xf>
    <xf numFmtId="0" fontId="36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36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3" fontId="0" fillId="0" borderId="14" xfId="0" applyNumberFormat="1" applyBorder="1" applyAlignment="1">
      <alignment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0" sqref="A120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9.00390625" style="0" customWidth="1"/>
    <col min="4" max="4" width="8.00390625" style="0" customWidth="1"/>
    <col min="5" max="5" width="8.7109375" style="0" customWidth="1"/>
    <col min="6" max="7" width="8.140625" style="0" customWidth="1"/>
    <col min="8" max="8" width="8.8515625" style="0" customWidth="1"/>
    <col min="9" max="9" width="7.8515625" style="0" customWidth="1"/>
    <col min="10" max="10" width="8.28125" style="0" customWidth="1"/>
    <col min="11" max="11" width="6.421875" style="0" customWidth="1"/>
    <col min="12" max="12" width="7.8515625" style="0" customWidth="1"/>
    <col min="13" max="13" width="8.421875" style="0" customWidth="1"/>
    <col min="14" max="14" width="7.421875" style="0" customWidth="1"/>
    <col min="15" max="15" width="8.421875" style="0" customWidth="1"/>
  </cols>
  <sheetData>
    <row r="1" spans="1:8" ht="15">
      <c r="A1" s="35" t="s">
        <v>121</v>
      </c>
      <c r="B1" s="35"/>
      <c r="C1" s="35"/>
      <c r="D1" s="35"/>
      <c r="E1" s="35"/>
      <c r="F1" s="35"/>
      <c r="G1" s="35"/>
      <c r="H1" s="35"/>
    </row>
    <row r="2" spans="1:16" ht="15">
      <c r="A2" s="30"/>
      <c r="B2" s="30" t="s">
        <v>1</v>
      </c>
      <c r="C2" s="30"/>
      <c r="D2" s="30"/>
      <c r="E2" s="30"/>
      <c r="F2" s="31" t="s">
        <v>58</v>
      </c>
      <c r="G2" s="30" t="s">
        <v>2</v>
      </c>
      <c r="H2" s="30"/>
      <c r="I2" s="30"/>
      <c r="J2" s="30"/>
      <c r="K2" s="31" t="s">
        <v>58</v>
      </c>
      <c r="L2" s="30" t="s">
        <v>3</v>
      </c>
      <c r="M2" s="30"/>
      <c r="N2" s="30"/>
      <c r="O2" s="30"/>
      <c r="P2" s="31" t="s">
        <v>58</v>
      </c>
    </row>
    <row r="3" spans="1:16" ht="15">
      <c r="A3" s="30"/>
      <c r="B3" s="34" t="s">
        <v>122</v>
      </c>
      <c r="C3" s="30"/>
      <c r="D3" s="34" t="s">
        <v>123</v>
      </c>
      <c r="E3" s="30"/>
      <c r="F3" s="32"/>
      <c r="G3" s="34" t="s">
        <v>124</v>
      </c>
      <c r="H3" s="30"/>
      <c r="I3" s="34" t="s">
        <v>125</v>
      </c>
      <c r="J3" s="30"/>
      <c r="K3" s="32"/>
      <c r="L3" s="34" t="s">
        <v>126</v>
      </c>
      <c r="M3" s="30"/>
      <c r="N3" s="34" t="s">
        <v>127</v>
      </c>
      <c r="O3" s="30"/>
      <c r="P3" s="32"/>
    </row>
    <row r="4" spans="1:16" ht="15">
      <c r="A4" s="30"/>
      <c r="B4" s="13" t="s">
        <v>56</v>
      </c>
      <c r="C4" s="13" t="s">
        <v>57</v>
      </c>
      <c r="D4" s="13" t="s">
        <v>56</v>
      </c>
      <c r="E4" s="13" t="s">
        <v>57</v>
      </c>
      <c r="F4" s="33"/>
      <c r="G4" s="13" t="s">
        <v>56</v>
      </c>
      <c r="H4" s="13" t="s">
        <v>57</v>
      </c>
      <c r="I4" s="13" t="s">
        <v>56</v>
      </c>
      <c r="J4" s="13" t="s">
        <v>57</v>
      </c>
      <c r="K4" s="33"/>
      <c r="L4" s="13" t="s">
        <v>56</v>
      </c>
      <c r="M4" s="13" t="s">
        <v>57</v>
      </c>
      <c r="N4" s="13" t="s">
        <v>56</v>
      </c>
      <c r="O4" s="13" t="s">
        <v>57</v>
      </c>
      <c r="P4" s="33"/>
    </row>
    <row r="5" spans="1:16" ht="15">
      <c r="A5" s="14" t="s">
        <v>0</v>
      </c>
      <c r="B5" s="13">
        <v>298684</v>
      </c>
      <c r="C5" s="19">
        <f>B5*100000/2334809</f>
        <v>12792.652418249201</v>
      </c>
      <c r="D5" s="13">
        <v>350898</v>
      </c>
      <c r="E5" s="19">
        <f>D5*100000/2261628</f>
        <v>15515.283680605298</v>
      </c>
      <c r="F5" s="17">
        <f>-E5/C5</f>
        <v>-1.2128277368399505</v>
      </c>
      <c r="G5" s="13">
        <v>204956</v>
      </c>
      <c r="H5" s="19">
        <f>G5*100000/370781</f>
        <v>55276.83457350835</v>
      </c>
      <c r="I5" s="13">
        <v>223971</v>
      </c>
      <c r="J5" s="19">
        <f>I5*100000/360463</f>
        <v>62134.25511078807</v>
      </c>
      <c r="K5" s="17">
        <f>-J5/H5</f>
        <v>-1.1240559556311165</v>
      </c>
      <c r="L5" s="13">
        <v>184584</v>
      </c>
      <c r="M5" s="19">
        <f>L5*100000/299065</f>
        <v>61720.36179425877</v>
      </c>
      <c r="N5" s="13">
        <v>203338</v>
      </c>
      <c r="O5" s="19">
        <f>N5*100000/291098</f>
        <v>69852.07730729858</v>
      </c>
      <c r="P5" s="17">
        <f>-O5/M5</f>
        <v>-1.1317509372376398</v>
      </c>
    </row>
    <row r="6" spans="1:16" ht="15">
      <c r="A6" s="14" t="s">
        <v>4</v>
      </c>
      <c r="B6" s="13">
        <v>288097</v>
      </c>
      <c r="C6" s="19">
        <f aca="true" t="shared" si="0" ref="C6:C69">B6*100000/2334809</f>
        <v>12339.210616371618</v>
      </c>
      <c r="D6" s="13">
        <v>340071</v>
      </c>
      <c r="E6" s="19">
        <f aca="true" t="shared" si="1" ref="E6:E69">D6*100000/2261628</f>
        <v>15036.557736285544</v>
      </c>
      <c r="F6" s="17">
        <f>-E6/C6</f>
        <v>-1.218599649829714</v>
      </c>
      <c r="G6" s="13">
        <v>199883</v>
      </c>
      <c r="H6" s="19">
        <f aca="true" t="shared" si="2" ref="H6:H69">G6*100000/370781</f>
        <v>53908.64148918095</v>
      </c>
      <c r="I6" s="13">
        <v>218581</v>
      </c>
      <c r="J6" s="19">
        <f aca="true" t="shared" si="3" ref="J6:J69">I6*100000/360463</f>
        <v>60638.95600935464</v>
      </c>
      <c r="K6" s="17">
        <f>-J6/H6</f>
        <v>-1.1248466727087607</v>
      </c>
      <c r="L6" s="13">
        <v>179807</v>
      </c>
      <c r="M6" s="19">
        <f aca="true" t="shared" si="4" ref="M6:M69">L6*100000/299065</f>
        <v>60123.05017303931</v>
      </c>
      <c r="N6" s="13">
        <v>198265</v>
      </c>
      <c r="O6" s="19">
        <f aca="true" t="shared" si="5" ref="O6:O69">N6*100000/291098</f>
        <v>68109.36523095315</v>
      </c>
      <c r="P6" s="17">
        <f>-O6/M6</f>
        <v>-1.1328328325813235</v>
      </c>
    </row>
    <row r="7" spans="1:16" ht="33.75">
      <c r="A7" s="21" t="s">
        <v>111</v>
      </c>
      <c r="B7" s="18">
        <v>26900</v>
      </c>
      <c r="C7" s="19">
        <f t="shared" si="0"/>
        <v>1152.128503873336</v>
      </c>
      <c r="D7" s="18">
        <v>24414</v>
      </c>
      <c r="E7" s="19">
        <f t="shared" si="1"/>
        <v>1079.4878733372598</v>
      </c>
      <c r="F7" s="17">
        <f>C7/E7</f>
        <v>1.067291752256101</v>
      </c>
      <c r="G7" s="18">
        <v>16918</v>
      </c>
      <c r="H7" s="19">
        <f t="shared" si="2"/>
        <v>4562.801222284853</v>
      </c>
      <c r="I7" s="18">
        <v>13986</v>
      </c>
      <c r="J7" s="19">
        <f t="shared" si="3"/>
        <v>3880.009876187015</v>
      </c>
      <c r="K7" s="17">
        <f>H7/J7</f>
        <v>1.1759767031234556</v>
      </c>
      <c r="L7" s="18">
        <v>16113</v>
      </c>
      <c r="M7" s="19">
        <f t="shared" si="4"/>
        <v>5387.7919515824315</v>
      </c>
      <c r="N7" s="18">
        <v>13237</v>
      </c>
      <c r="O7" s="19">
        <f t="shared" si="5"/>
        <v>4547.265869226171</v>
      </c>
      <c r="P7" s="17">
        <f>M7/O7</f>
        <v>1.184842080170539</v>
      </c>
    </row>
    <row r="8" spans="1:16" ht="15">
      <c r="A8" s="14" t="s">
        <v>5</v>
      </c>
      <c r="B8" s="13">
        <v>3503</v>
      </c>
      <c r="C8" s="19">
        <f t="shared" si="0"/>
        <v>150.03368583897011</v>
      </c>
      <c r="D8" s="13">
        <v>3833</v>
      </c>
      <c r="E8" s="19">
        <f t="shared" si="1"/>
        <v>169.47968454582275</v>
      </c>
      <c r="F8" s="17">
        <f>-E8/C8</f>
        <v>-1.1296108843698198</v>
      </c>
      <c r="G8" s="13">
        <v>3176</v>
      </c>
      <c r="H8" s="19">
        <f t="shared" si="2"/>
        <v>856.5703204856775</v>
      </c>
      <c r="I8" s="13">
        <v>3456</v>
      </c>
      <c r="J8" s="19">
        <f t="shared" si="3"/>
        <v>958.7669192122354</v>
      </c>
      <c r="K8" s="17">
        <f>-J8/H8</f>
        <v>-1.1193090587922918</v>
      </c>
      <c r="L8" s="13">
        <v>3080</v>
      </c>
      <c r="M8" s="19">
        <f t="shared" si="4"/>
        <v>1029.8764482637553</v>
      </c>
      <c r="N8" s="13">
        <v>3349</v>
      </c>
      <c r="O8" s="19">
        <f t="shared" si="5"/>
        <v>1150.4716624641874</v>
      </c>
      <c r="P8" s="17">
        <f>-O8/M8</f>
        <v>-1.11709677835991</v>
      </c>
    </row>
    <row r="9" spans="1:16" ht="22.5">
      <c r="A9" s="21" t="s">
        <v>60</v>
      </c>
      <c r="B9" s="13">
        <v>7393</v>
      </c>
      <c r="C9" s="19">
        <f t="shared" si="0"/>
        <v>316.6426033135901</v>
      </c>
      <c r="D9" s="13">
        <v>7316</v>
      </c>
      <c r="E9" s="19">
        <f t="shared" si="1"/>
        <v>323.48379132200347</v>
      </c>
      <c r="F9" s="17">
        <f>-E9/C9</f>
        <v>-1.0216053933893354</v>
      </c>
      <c r="G9" s="13">
        <v>5153</v>
      </c>
      <c r="H9" s="19">
        <f t="shared" si="2"/>
        <v>1389.7691629290605</v>
      </c>
      <c r="I9" s="13">
        <v>4975</v>
      </c>
      <c r="J9" s="19">
        <f t="shared" si="3"/>
        <v>1380.1693932525668</v>
      </c>
      <c r="K9" s="17">
        <f>H9/J9</f>
        <v>1.0069555010590914</v>
      </c>
      <c r="L9" s="13">
        <v>5036</v>
      </c>
      <c r="M9" s="19">
        <f t="shared" si="4"/>
        <v>1683.914868005283</v>
      </c>
      <c r="N9" s="13">
        <v>4827</v>
      </c>
      <c r="O9" s="19">
        <f t="shared" si="5"/>
        <v>1658.2044534830195</v>
      </c>
      <c r="P9" s="17">
        <f>M9/O9</f>
        <v>1.0155049725431984</v>
      </c>
    </row>
    <row r="10" spans="1:16" ht="15">
      <c r="A10" s="14" t="s">
        <v>6</v>
      </c>
      <c r="B10" s="13">
        <v>781</v>
      </c>
      <c r="C10" s="19">
        <f t="shared" si="0"/>
        <v>33.45027366264221</v>
      </c>
      <c r="D10" s="13">
        <v>752</v>
      </c>
      <c r="E10" s="19">
        <f t="shared" si="1"/>
        <v>33.25038423648805</v>
      </c>
      <c r="F10" s="17">
        <f>C10/E10</f>
        <v>1.0060116425943375</v>
      </c>
      <c r="G10" s="13">
        <v>313</v>
      </c>
      <c r="H10" s="19">
        <f t="shared" si="2"/>
        <v>84.41640752897263</v>
      </c>
      <c r="I10" s="13">
        <v>320</v>
      </c>
      <c r="J10" s="19">
        <f t="shared" si="3"/>
        <v>88.77471474187365</v>
      </c>
      <c r="K10" s="17">
        <f>-J10/H10</f>
        <v>-1.051628674335676</v>
      </c>
      <c r="L10" s="13">
        <v>293</v>
      </c>
      <c r="M10" s="19">
        <f t="shared" si="4"/>
        <v>97.97201277314296</v>
      </c>
      <c r="N10" s="13">
        <v>296</v>
      </c>
      <c r="O10" s="19">
        <f t="shared" si="5"/>
        <v>101.68396897264839</v>
      </c>
      <c r="P10" s="17">
        <f>-O10/M10</f>
        <v>-1.0378879242595593</v>
      </c>
    </row>
    <row r="11" spans="1:16" ht="15">
      <c r="A11" s="14" t="s">
        <v>7</v>
      </c>
      <c r="B11" s="13">
        <v>61</v>
      </c>
      <c r="C11" s="19">
        <f t="shared" si="0"/>
        <v>2.6126334102703903</v>
      </c>
      <c r="D11" s="13">
        <v>45</v>
      </c>
      <c r="E11" s="19">
        <f t="shared" si="1"/>
        <v>1.9897171418111201</v>
      </c>
      <c r="F11" s="17">
        <f>C11/E11</f>
        <v>1.3130677498673338</v>
      </c>
      <c r="G11" s="13">
        <v>32</v>
      </c>
      <c r="H11" s="19">
        <f t="shared" si="2"/>
        <v>8.630431440661738</v>
      </c>
      <c r="I11" s="13">
        <v>33</v>
      </c>
      <c r="J11" s="19">
        <f t="shared" si="3"/>
        <v>9.15489245775572</v>
      </c>
      <c r="K11" s="17">
        <f>-J11/H11</f>
        <v>-1.0607688063684761</v>
      </c>
      <c r="L11" s="13">
        <v>31</v>
      </c>
      <c r="M11" s="19">
        <f t="shared" si="4"/>
        <v>10.365639576680655</v>
      </c>
      <c r="N11" s="13">
        <v>31</v>
      </c>
      <c r="O11" s="19">
        <f t="shared" si="5"/>
        <v>10.649334588351689</v>
      </c>
      <c r="P11" s="17">
        <v>0</v>
      </c>
    </row>
    <row r="12" spans="1:16" ht="15">
      <c r="A12" s="14" t="s">
        <v>8</v>
      </c>
      <c r="B12" s="13">
        <v>39</v>
      </c>
      <c r="C12" s="19">
        <f t="shared" si="0"/>
        <v>1.670372180336807</v>
      </c>
      <c r="D12" s="13">
        <v>50</v>
      </c>
      <c r="E12" s="19">
        <f t="shared" si="1"/>
        <v>2.210796824234578</v>
      </c>
      <c r="F12" s="17">
        <f>-E12/C12</f>
        <v>-1.3235354672805926</v>
      </c>
      <c r="G12" s="13">
        <v>20</v>
      </c>
      <c r="H12" s="19">
        <f t="shared" si="2"/>
        <v>5.394019650413586</v>
      </c>
      <c r="I12" s="13">
        <v>29</v>
      </c>
      <c r="J12" s="19">
        <f t="shared" si="3"/>
        <v>8.0452085234823</v>
      </c>
      <c r="K12" s="17">
        <f>-J12/H12</f>
        <v>-1.4915052307726453</v>
      </c>
      <c r="L12" s="13">
        <v>19</v>
      </c>
      <c r="M12" s="19">
        <f t="shared" si="4"/>
        <v>6.353133934094595</v>
      </c>
      <c r="N12" s="13">
        <v>29</v>
      </c>
      <c r="O12" s="19">
        <f t="shared" si="5"/>
        <v>9.962280743941903</v>
      </c>
      <c r="P12" s="17">
        <f>-O12/M12</f>
        <v>-1.568089205624729</v>
      </c>
    </row>
    <row r="13" spans="1:16" ht="15">
      <c r="A13" s="14" t="s">
        <v>9</v>
      </c>
      <c r="B13" s="13">
        <v>536</v>
      </c>
      <c r="C13" s="19">
        <f t="shared" si="0"/>
        <v>22.956909965654578</v>
      </c>
      <c r="D13" s="13">
        <v>568</v>
      </c>
      <c r="E13" s="19">
        <f t="shared" si="1"/>
        <v>25.114651923304805</v>
      </c>
      <c r="F13" s="17">
        <f>-E13/C13</f>
        <v>-1.0939909578805853</v>
      </c>
      <c r="G13" s="13">
        <v>167</v>
      </c>
      <c r="H13" s="19">
        <f t="shared" si="2"/>
        <v>45.04006408095345</v>
      </c>
      <c r="I13" s="13">
        <v>214</v>
      </c>
      <c r="J13" s="19">
        <f t="shared" si="3"/>
        <v>59.368090483628</v>
      </c>
      <c r="K13" s="17">
        <f>-J13/H13</f>
        <v>-1.318117362731142</v>
      </c>
      <c r="L13" s="13">
        <v>151</v>
      </c>
      <c r="M13" s="19">
        <f t="shared" si="4"/>
        <v>50.490696002541256</v>
      </c>
      <c r="N13" s="13">
        <v>193</v>
      </c>
      <c r="O13" s="19">
        <f t="shared" si="5"/>
        <v>66.3006959855444</v>
      </c>
      <c r="P13" s="17">
        <f>-O13/M13</f>
        <v>-1.3131269963521082</v>
      </c>
    </row>
    <row r="14" spans="1:16" ht="15">
      <c r="A14" s="14" t="s">
        <v>61</v>
      </c>
      <c r="B14" s="13">
        <v>145</v>
      </c>
      <c r="C14" s="19">
        <f t="shared" si="0"/>
        <v>6.210358106380436</v>
      </c>
      <c r="D14" s="13">
        <v>89</v>
      </c>
      <c r="E14" s="19">
        <f t="shared" si="1"/>
        <v>3.935218347137549</v>
      </c>
      <c r="F14" s="17">
        <f>C14/E14</f>
        <v>1.57814829027157</v>
      </c>
      <c r="G14" s="13">
        <v>94</v>
      </c>
      <c r="H14" s="19">
        <f t="shared" si="2"/>
        <v>25.351892356943857</v>
      </c>
      <c r="I14" s="13">
        <v>44</v>
      </c>
      <c r="J14" s="19">
        <f t="shared" si="3"/>
        <v>12.206523277007626</v>
      </c>
      <c r="K14" s="17">
        <f>H14/J14</f>
        <v>2.0769134487866032</v>
      </c>
      <c r="L14" s="13">
        <v>92</v>
      </c>
      <c r="M14" s="19">
        <f t="shared" si="4"/>
        <v>30.762543259826458</v>
      </c>
      <c r="N14" s="13">
        <v>43</v>
      </c>
      <c r="O14" s="19">
        <f t="shared" si="5"/>
        <v>14.771657654810408</v>
      </c>
      <c r="P14" s="17">
        <f>M14/O14</f>
        <v>2.0825383297323166</v>
      </c>
    </row>
    <row r="15" spans="1:16" ht="15">
      <c r="A15" s="14" t="s">
        <v>10</v>
      </c>
      <c r="B15" s="13">
        <v>203</v>
      </c>
      <c r="C15" s="19">
        <f t="shared" si="0"/>
        <v>8.694501348932612</v>
      </c>
      <c r="D15" s="13">
        <v>139</v>
      </c>
      <c r="E15" s="19">
        <f t="shared" si="1"/>
        <v>6.1460151713721265</v>
      </c>
      <c r="F15" s="17">
        <f>C15/E15</f>
        <v>1.4146566688333644</v>
      </c>
      <c r="G15" s="13">
        <v>133</v>
      </c>
      <c r="H15" s="19">
        <f t="shared" si="2"/>
        <v>35.87023067525035</v>
      </c>
      <c r="I15" s="13">
        <v>104</v>
      </c>
      <c r="J15" s="19">
        <f t="shared" si="3"/>
        <v>28.851782291108936</v>
      </c>
      <c r="K15" s="17">
        <f>H15/J15</f>
        <v>1.2432587461435352</v>
      </c>
      <c r="L15" s="13">
        <v>128</v>
      </c>
      <c r="M15" s="19">
        <f t="shared" si="4"/>
        <v>42.80006018758464</v>
      </c>
      <c r="N15" s="13">
        <v>102</v>
      </c>
      <c r="O15" s="19">
        <f t="shared" si="5"/>
        <v>35.039746064899106</v>
      </c>
      <c r="P15" s="17">
        <f>M15/O15</f>
        <v>1.2214717569103446</v>
      </c>
    </row>
    <row r="16" spans="1:16" ht="33.75">
      <c r="A16" s="21" t="s">
        <v>62</v>
      </c>
      <c r="B16" s="13">
        <v>94</v>
      </c>
      <c r="C16" s="19">
        <f t="shared" si="0"/>
        <v>4.026025255170765</v>
      </c>
      <c r="D16" s="13">
        <v>57</v>
      </c>
      <c r="E16" s="19">
        <f t="shared" si="1"/>
        <v>2.520308379627419</v>
      </c>
      <c r="F16" s="17">
        <f>C16/E16</f>
        <v>1.5974335869826926</v>
      </c>
      <c r="G16" s="13">
        <v>34</v>
      </c>
      <c r="H16" s="19">
        <f t="shared" si="2"/>
        <v>9.169833405703097</v>
      </c>
      <c r="I16" s="13">
        <v>30</v>
      </c>
      <c r="J16" s="19">
        <f t="shared" si="3"/>
        <v>8.322629507050655</v>
      </c>
      <c r="K16" s="17">
        <f>H16/J16</f>
        <v>1.101795219639985</v>
      </c>
      <c r="L16" s="13">
        <v>33</v>
      </c>
      <c r="M16" s="19">
        <f t="shared" si="4"/>
        <v>11.034390517111664</v>
      </c>
      <c r="N16" s="13">
        <v>29</v>
      </c>
      <c r="O16" s="19">
        <f t="shared" si="5"/>
        <v>9.962280743941903</v>
      </c>
      <c r="P16" s="17">
        <f>M16/O16</f>
        <v>1.1076169002586795</v>
      </c>
    </row>
    <row r="17" spans="1:16" ht="15">
      <c r="A17" s="14" t="s">
        <v>11</v>
      </c>
      <c r="B17" s="13">
        <v>24</v>
      </c>
      <c r="C17" s="19">
        <f t="shared" si="0"/>
        <v>1.0279213417457274</v>
      </c>
      <c r="D17" s="13">
        <v>28</v>
      </c>
      <c r="E17" s="19">
        <f t="shared" si="1"/>
        <v>1.2380462215713637</v>
      </c>
      <c r="F17" s="17">
        <f>-E17/C17</f>
        <v>-1.2044172752253393</v>
      </c>
      <c r="G17" s="13">
        <v>13</v>
      </c>
      <c r="H17" s="19">
        <f t="shared" si="2"/>
        <v>3.506112772768831</v>
      </c>
      <c r="I17" s="13">
        <v>14</v>
      </c>
      <c r="J17" s="19">
        <f t="shared" si="3"/>
        <v>3.883893769956972</v>
      </c>
      <c r="K17" s="17">
        <f>-J17/H17</f>
        <v>-1.1077492430141662</v>
      </c>
      <c r="L17" s="13">
        <v>13</v>
      </c>
      <c r="M17" s="19">
        <f t="shared" si="4"/>
        <v>4.346881112801565</v>
      </c>
      <c r="N17" s="13">
        <v>14</v>
      </c>
      <c r="O17" s="19">
        <f t="shared" si="5"/>
        <v>4.8093769108685045</v>
      </c>
      <c r="P17" s="17">
        <f>-O17/M17</f>
        <v>-1.1063971583452994</v>
      </c>
    </row>
    <row r="18" spans="1:16" ht="15">
      <c r="A18" s="14" t="s">
        <v>112</v>
      </c>
      <c r="B18" s="13">
        <v>70</v>
      </c>
      <c r="C18" s="19">
        <f t="shared" si="0"/>
        <v>2.9981039134250382</v>
      </c>
      <c r="D18" s="13">
        <v>27</v>
      </c>
      <c r="E18" s="19">
        <f t="shared" si="1"/>
        <v>1.193830285086672</v>
      </c>
      <c r="F18" s="17">
        <f>C18/E18</f>
        <v>2.5113317620413493</v>
      </c>
      <c r="G18" s="13">
        <v>21</v>
      </c>
      <c r="H18" s="19">
        <f t="shared" si="2"/>
        <v>5.6637206329342655</v>
      </c>
      <c r="I18" s="13">
        <v>16</v>
      </c>
      <c r="J18" s="19">
        <f t="shared" si="3"/>
        <v>4.438735737093682</v>
      </c>
      <c r="K18" s="17">
        <f>H18/J18</f>
        <v>1.2759760815683652</v>
      </c>
      <c r="L18" s="13">
        <v>20</v>
      </c>
      <c r="M18" s="19">
        <f t="shared" si="4"/>
        <v>6.6875094043100995</v>
      </c>
      <c r="N18" s="13">
        <v>15</v>
      </c>
      <c r="O18" s="19">
        <f t="shared" si="5"/>
        <v>5.152903833073398</v>
      </c>
      <c r="P18" s="17">
        <f>M18/O18</f>
        <v>1.2978137417172408</v>
      </c>
    </row>
    <row r="19" spans="1:16" ht="15">
      <c r="A19" s="14" t="s">
        <v>65</v>
      </c>
      <c r="B19" s="13">
        <v>0</v>
      </c>
      <c r="C19" s="19">
        <f t="shared" si="0"/>
        <v>0</v>
      </c>
      <c r="D19" s="13">
        <v>2</v>
      </c>
      <c r="E19" s="19">
        <f t="shared" si="1"/>
        <v>0.08843187296938311</v>
      </c>
      <c r="F19" s="17">
        <v>0</v>
      </c>
      <c r="G19" s="13">
        <v>0</v>
      </c>
      <c r="H19" s="19">
        <f t="shared" si="2"/>
        <v>0</v>
      </c>
      <c r="I19" s="13">
        <v>0</v>
      </c>
      <c r="J19" s="19">
        <f t="shared" si="3"/>
        <v>0</v>
      </c>
      <c r="K19" s="18">
        <v>0</v>
      </c>
      <c r="L19" s="13">
        <v>0</v>
      </c>
      <c r="M19" s="19">
        <f t="shared" si="4"/>
        <v>0</v>
      </c>
      <c r="N19" s="13">
        <v>0</v>
      </c>
      <c r="O19" s="19">
        <f t="shared" si="5"/>
        <v>0</v>
      </c>
      <c r="P19" s="18">
        <v>0</v>
      </c>
    </row>
    <row r="20" spans="1:16" ht="15">
      <c r="A20" s="14" t="s">
        <v>63</v>
      </c>
      <c r="B20" s="13">
        <v>109</v>
      </c>
      <c r="C20" s="19">
        <f t="shared" si="0"/>
        <v>4.6684760937618455</v>
      </c>
      <c r="D20" s="13">
        <v>82</v>
      </c>
      <c r="E20" s="19">
        <f t="shared" si="1"/>
        <v>3.6257067917447077</v>
      </c>
      <c r="F20" s="17">
        <f>C20/E20</f>
        <v>1.287604420851514</v>
      </c>
      <c r="G20" s="13">
        <v>99</v>
      </c>
      <c r="H20" s="19">
        <f t="shared" si="2"/>
        <v>26.700397269547253</v>
      </c>
      <c r="I20" s="13">
        <v>74</v>
      </c>
      <c r="J20" s="19">
        <f t="shared" si="3"/>
        <v>20.52915278405828</v>
      </c>
      <c r="K20" s="17">
        <f>H20/J20</f>
        <v>1.3006088244557854</v>
      </c>
      <c r="L20" s="13">
        <v>95</v>
      </c>
      <c r="M20" s="19">
        <f t="shared" si="4"/>
        <v>31.765669670472974</v>
      </c>
      <c r="N20" s="13">
        <v>73</v>
      </c>
      <c r="O20" s="19">
        <f t="shared" si="5"/>
        <v>25.077465320957202</v>
      </c>
      <c r="P20" s="17">
        <f>M20/O20</f>
        <v>1.2667017684568962</v>
      </c>
    </row>
    <row r="21" spans="1:16" ht="15">
      <c r="A21" s="14" t="s">
        <v>64</v>
      </c>
      <c r="B21" s="13">
        <v>0</v>
      </c>
      <c r="C21" s="19">
        <f t="shared" si="0"/>
        <v>0</v>
      </c>
      <c r="D21" s="13">
        <v>1</v>
      </c>
      <c r="E21" s="19">
        <f t="shared" si="1"/>
        <v>0.044215936484691555</v>
      </c>
      <c r="F21" s="18">
        <v>0</v>
      </c>
      <c r="G21" s="13">
        <v>0</v>
      </c>
      <c r="H21" s="19">
        <f t="shared" si="2"/>
        <v>0</v>
      </c>
      <c r="I21" s="13">
        <v>0</v>
      </c>
      <c r="J21" s="19">
        <f t="shared" si="3"/>
        <v>0</v>
      </c>
      <c r="K21" s="18">
        <v>0</v>
      </c>
      <c r="L21" s="13">
        <v>0</v>
      </c>
      <c r="M21" s="19">
        <f t="shared" si="4"/>
        <v>0</v>
      </c>
      <c r="N21" s="13">
        <v>0</v>
      </c>
      <c r="O21" s="19">
        <f t="shared" si="5"/>
        <v>0</v>
      </c>
      <c r="P21" s="18">
        <v>0</v>
      </c>
    </row>
    <row r="22" spans="1:16" ht="22.5">
      <c r="A22" s="21" t="s">
        <v>66</v>
      </c>
      <c r="B22" s="13">
        <v>6409</v>
      </c>
      <c r="C22" s="19">
        <f t="shared" si="0"/>
        <v>274.4978283020153</v>
      </c>
      <c r="D22" s="13">
        <v>6424</v>
      </c>
      <c r="E22" s="19">
        <f t="shared" si="1"/>
        <v>284.04317597765856</v>
      </c>
      <c r="F22" s="17">
        <f>-E22/C22</f>
        <v>-1.0347738549870822</v>
      </c>
      <c r="G22" s="13">
        <v>4707</v>
      </c>
      <c r="H22" s="19">
        <f t="shared" si="2"/>
        <v>1269.4825247248375</v>
      </c>
      <c r="I22" s="13">
        <v>4551</v>
      </c>
      <c r="J22" s="19">
        <f t="shared" si="3"/>
        <v>1262.5428962195842</v>
      </c>
      <c r="K22" s="17">
        <f>H22/J22</f>
        <v>1.0054965486923513</v>
      </c>
      <c r="L22" s="13">
        <v>4615</v>
      </c>
      <c r="M22" s="19">
        <f t="shared" si="4"/>
        <v>1543.1427950445554</v>
      </c>
      <c r="N22" s="13">
        <v>4429</v>
      </c>
      <c r="O22" s="19">
        <f t="shared" si="5"/>
        <v>1521.480738445472</v>
      </c>
      <c r="P22" s="17">
        <f>M22/O22</f>
        <v>1.0142374832961842</v>
      </c>
    </row>
    <row r="23" spans="1:16" ht="22.5">
      <c r="A23" s="27" t="s">
        <v>67</v>
      </c>
      <c r="B23" s="13">
        <v>2544</v>
      </c>
      <c r="C23" s="19">
        <f t="shared" si="0"/>
        <v>108.9596622250471</v>
      </c>
      <c r="D23" s="13">
        <v>2117</v>
      </c>
      <c r="E23" s="19">
        <f t="shared" si="1"/>
        <v>93.60513753809202</v>
      </c>
      <c r="F23" s="17">
        <f>C23/E23</f>
        <v>1.1640350635744394</v>
      </c>
      <c r="G23" s="13">
        <v>2173</v>
      </c>
      <c r="H23" s="19">
        <f t="shared" si="2"/>
        <v>586.0602350174362</v>
      </c>
      <c r="I23" s="13">
        <v>1726</v>
      </c>
      <c r="J23" s="19">
        <f t="shared" si="3"/>
        <v>478.828617638981</v>
      </c>
      <c r="K23" s="17">
        <f>H23/J23</f>
        <v>1.2239457154987838</v>
      </c>
      <c r="L23" s="13">
        <v>2130</v>
      </c>
      <c r="M23" s="19">
        <f t="shared" si="4"/>
        <v>712.2197515590257</v>
      </c>
      <c r="N23" s="13">
        <v>1700</v>
      </c>
      <c r="O23" s="19">
        <f t="shared" si="5"/>
        <v>583.9957677483185</v>
      </c>
      <c r="P23" s="17">
        <f>M23/O23</f>
        <v>1.2195632072901719</v>
      </c>
    </row>
    <row r="24" spans="1:16" ht="22.5">
      <c r="A24" s="27" t="s">
        <v>68</v>
      </c>
      <c r="B24" s="28">
        <v>1297</v>
      </c>
      <c r="C24" s="19">
        <f t="shared" si="0"/>
        <v>55.55058251017535</v>
      </c>
      <c r="D24" s="28">
        <v>1020</v>
      </c>
      <c r="E24" s="19">
        <f t="shared" si="1"/>
        <v>45.10025521438539</v>
      </c>
      <c r="F24" s="24">
        <f>C24/E24</f>
        <v>1.2317132629541456</v>
      </c>
      <c r="G24" s="28">
        <v>1042</v>
      </c>
      <c r="H24" s="19">
        <f t="shared" si="2"/>
        <v>281.0284237865479</v>
      </c>
      <c r="I24" s="28">
        <v>763</v>
      </c>
      <c r="J24" s="19">
        <f t="shared" si="3"/>
        <v>211.672210462655</v>
      </c>
      <c r="K24" s="24">
        <f>H24/J24</f>
        <v>1.3276585678030197</v>
      </c>
      <c r="L24" s="28">
        <v>1014</v>
      </c>
      <c r="M24" s="19">
        <f t="shared" si="4"/>
        <v>339.05672679852205</v>
      </c>
      <c r="N24" s="28">
        <v>745</v>
      </c>
      <c r="O24" s="19">
        <f t="shared" si="5"/>
        <v>255.92755704264542</v>
      </c>
      <c r="P24" s="24">
        <f>M24/O24</f>
        <v>1.3248152356724319</v>
      </c>
    </row>
    <row r="25" spans="1:16" ht="33.75">
      <c r="A25" s="27" t="s">
        <v>69</v>
      </c>
      <c r="B25" s="28">
        <v>676</v>
      </c>
      <c r="C25" s="19">
        <f t="shared" si="0"/>
        <v>28.953117792504653</v>
      </c>
      <c r="D25" s="28">
        <v>387</v>
      </c>
      <c r="E25" s="19">
        <f t="shared" si="1"/>
        <v>17.111567419575632</v>
      </c>
      <c r="F25" s="24">
        <f>C25/E25</f>
        <v>1.692020203793972</v>
      </c>
      <c r="G25" s="28">
        <v>626</v>
      </c>
      <c r="H25" s="19">
        <f t="shared" si="2"/>
        <v>168.83281505794525</v>
      </c>
      <c r="I25" s="28">
        <v>326</v>
      </c>
      <c r="J25" s="19">
        <f t="shared" si="3"/>
        <v>90.43924064328378</v>
      </c>
      <c r="K25" s="24">
        <f>H25/J25</f>
        <v>1.8668092949150956</v>
      </c>
      <c r="L25" s="28">
        <v>622</v>
      </c>
      <c r="M25" s="19">
        <f t="shared" si="4"/>
        <v>207.9815424740441</v>
      </c>
      <c r="N25" s="28">
        <v>324</v>
      </c>
      <c r="O25" s="19">
        <f t="shared" si="5"/>
        <v>111.3027227943854</v>
      </c>
      <c r="P25" s="24">
        <f>M25/O25</f>
        <v>1.868611452194731</v>
      </c>
    </row>
    <row r="26" spans="1:16" ht="45">
      <c r="A26" s="21" t="s">
        <v>70</v>
      </c>
      <c r="B26" s="13">
        <v>0</v>
      </c>
      <c r="C26" s="19">
        <f t="shared" si="0"/>
        <v>0</v>
      </c>
      <c r="D26" s="13">
        <v>0</v>
      </c>
      <c r="E26" s="19">
        <f t="shared" si="1"/>
        <v>0</v>
      </c>
      <c r="F26" s="18">
        <v>0</v>
      </c>
      <c r="G26" s="13">
        <v>0</v>
      </c>
      <c r="H26" s="19">
        <f t="shared" si="2"/>
        <v>0</v>
      </c>
      <c r="I26" s="13">
        <v>0</v>
      </c>
      <c r="J26" s="19">
        <f t="shared" si="3"/>
        <v>0</v>
      </c>
      <c r="K26" s="18">
        <v>0</v>
      </c>
      <c r="L26" s="13">
        <v>0</v>
      </c>
      <c r="M26" s="19">
        <f t="shared" si="4"/>
        <v>0</v>
      </c>
      <c r="N26" s="13">
        <v>0</v>
      </c>
      <c r="O26" s="19">
        <f t="shared" si="5"/>
        <v>0</v>
      </c>
      <c r="P26" s="18">
        <v>0</v>
      </c>
    </row>
    <row r="27" spans="1:16" ht="33.75">
      <c r="A27" s="21" t="s">
        <v>71</v>
      </c>
      <c r="B27" s="13">
        <v>4</v>
      </c>
      <c r="C27" s="19">
        <f t="shared" si="0"/>
        <v>0.1713202236242879</v>
      </c>
      <c r="D27" s="13">
        <v>36</v>
      </c>
      <c r="E27" s="19">
        <f t="shared" si="1"/>
        <v>1.591773713448896</v>
      </c>
      <c r="F27" s="17">
        <f>-E27/C27</f>
        <v>-9.29121898030976</v>
      </c>
      <c r="G27" s="13">
        <v>1</v>
      </c>
      <c r="H27" s="19">
        <f t="shared" si="2"/>
        <v>0.2697009825206793</v>
      </c>
      <c r="I27" s="13">
        <v>31</v>
      </c>
      <c r="J27" s="19">
        <f t="shared" si="3"/>
        <v>8.60005049061901</v>
      </c>
      <c r="K27" s="17">
        <f>-J27/H27</f>
        <v>-31.887353209622074</v>
      </c>
      <c r="L27" s="13">
        <v>1</v>
      </c>
      <c r="M27" s="19">
        <f t="shared" si="4"/>
        <v>0.334375470215505</v>
      </c>
      <c r="N27" s="13">
        <v>31</v>
      </c>
      <c r="O27" s="19">
        <f t="shared" si="5"/>
        <v>10.649334588351689</v>
      </c>
      <c r="P27" s="17">
        <f>-O27/M27</f>
        <v>-31.848432486653977</v>
      </c>
    </row>
    <row r="28" spans="1:16" ht="22.5">
      <c r="A28" s="21" t="s">
        <v>72</v>
      </c>
      <c r="B28" s="13">
        <v>20</v>
      </c>
      <c r="C28" s="19">
        <f t="shared" si="0"/>
        <v>0.8566011181214395</v>
      </c>
      <c r="D28" s="13">
        <v>26</v>
      </c>
      <c r="E28" s="19">
        <f t="shared" si="1"/>
        <v>1.1496143486019805</v>
      </c>
      <c r="F28" s="17">
        <f>-E28/C28</f>
        <v>-1.3420649638225208</v>
      </c>
      <c r="G28" s="13">
        <v>10</v>
      </c>
      <c r="H28" s="19">
        <f t="shared" si="2"/>
        <v>2.697009825206793</v>
      </c>
      <c r="I28" s="13">
        <v>10</v>
      </c>
      <c r="J28" s="19">
        <f t="shared" si="3"/>
        <v>2.7742098356835516</v>
      </c>
      <c r="K28" s="17">
        <v>0</v>
      </c>
      <c r="L28" s="13">
        <v>9</v>
      </c>
      <c r="M28" s="19">
        <f t="shared" si="4"/>
        <v>3.009379231939545</v>
      </c>
      <c r="N28" s="13">
        <v>8</v>
      </c>
      <c r="O28" s="19">
        <f t="shared" si="5"/>
        <v>2.7482153776391454</v>
      </c>
      <c r="P28" s="24">
        <f>M28/O28</f>
        <v>1.0950303445739222</v>
      </c>
    </row>
    <row r="29" spans="1:16" ht="22.5">
      <c r="A29" s="21" t="s">
        <v>73</v>
      </c>
      <c r="B29" s="13">
        <v>1247</v>
      </c>
      <c r="C29" s="19">
        <f t="shared" si="0"/>
        <v>53.40907971487175</v>
      </c>
      <c r="D29" s="13">
        <v>1097</v>
      </c>
      <c r="E29" s="19">
        <f t="shared" si="1"/>
        <v>48.50488232370664</v>
      </c>
      <c r="F29" s="17">
        <f>C29/E29</f>
        <v>1.101107293868605</v>
      </c>
      <c r="G29" s="13">
        <v>1131</v>
      </c>
      <c r="H29" s="19">
        <f t="shared" si="2"/>
        <v>305.0318112308883</v>
      </c>
      <c r="I29" s="13">
        <v>963</v>
      </c>
      <c r="J29" s="19">
        <f t="shared" si="3"/>
        <v>267.156407176326</v>
      </c>
      <c r="K29" s="17">
        <f>H29/J29</f>
        <v>1.1417723963833821</v>
      </c>
      <c r="L29" s="13">
        <v>1116</v>
      </c>
      <c r="M29" s="19">
        <f t="shared" si="4"/>
        <v>373.16302476050356</v>
      </c>
      <c r="N29" s="13">
        <v>955</v>
      </c>
      <c r="O29" s="19">
        <f t="shared" si="5"/>
        <v>328.068210705673</v>
      </c>
      <c r="P29" s="17">
        <f>M29/O29</f>
        <v>1.137455603997205</v>
      </c>
    </row>
    <row r="30" spans="1:16" ht="33.75">
      <c r="A30" s="21" t="s">
        <v>74</v>
      </c>
      <c r="B30" s="13">
        <v>1083</v>
      </c>
      <c r="C30" s="19">
        <f t="shared" si="0"/>
        <v>46.384950546275945</v>
      </c>
      <c r="D30" s="13">
        <v>1027</v>
      </c>
      <c r="E30" s="19">
        <f t="shared" si="1"/>
        <v>45.40976676977823</v>
      </c>
      <c r="F30" s="17">
        <f>C30/E30</f>
        <v>1.0214751989685782</v>
      </c>
      <c r="G30" s="13">
        <v>988</v>
      </c>
      <c r="H30" s="19">
        <f t="shared" si="2"/>
        <v>266.46457073043115</v>
      </c>
      <c r="I30" s="13">
        <v>913</v>
      </c>
      <c r="J30" s="19">
        <f t="shared" si="3"/>
        <v>253.28535799790825</v>
      </c>
      <c r="K30" s="17">
        <f>H30/J30</f>
        <v>1.0520330619847031</v>
      </c>
      <c r="L30" s="13">
        <v>978</v>
      </c>
      <c r="M30" s="19">
        <f t="shared" si="4"/>
        <v>327.01920987076386</v>
      </c>
      <c r="N30" s="13">
        <v>906</v>
      </c>
      <c r="O30" s="19">
        <f t="shared" si="5"/>
        <v>311.2353915176332</v>
      </c>
      <c r="P30" s="17">
        <f>M30/O30</f>
        <v>1.0507134432114749</v>
      </c>
    </row>
    <row r="31" spans="1:16" ht="33.75">
      <c r="A31" s="21" t="s">
        <v>75</v>
      </c>
      <c r="B31" s="13">
        <v>120</v>
      </c>
      <c r="C31" s="19">
        <f t="shared" si="0"/>
        <v>5.139606708728637</v>
      </c>
      <c r="D31" s="13">
        <v>60</v>
      </c>
      <c r="E31" s="19">
        <f t="shared" si="1"/>
        <v>2.6529561890814937</v>
      </c>
      <c r="F31" s="17">
        <f>C31/E31</f>
        <v>1.937313073574755</v>
      </c>
      <c r="G31" s="13">
        <v>107</v>
      </c>
      <c r="H31" s="19">
        <f t="shared" si="2"/>
        <v>28.858005129712687</v>
      </c>
      <c r="I31" s="13">
        <v>47</v>
      </c>
      <c r="J31" s="19">
        <f t="shared" si="3"/>
        <v>13.038786227712691</v>
      </c>
      <c r="K31" s="17">
        <f>H31/J31</f>
        <v>2.213243213419495</v>
      </c>
      <c r="L31" s="13">
        <v>104</v>
      </c>
      <c r="M31" s="19">
        <f t="shared" si="4"/>
        <v>34.77504890241252</v>
      </c>
      <c r="N31" s="13">
        <v>46</v>
      </c>
      <c r="O31" s="19">
        <f t="shared" si="5"/>
        <v>15.802238421425088</v>
      </c>
      <c r="P31" s="17">
        <f>M31/O31</f>
        <v>2.200640692477061</v>
      </c>
    </row>
    <row r="32" spans="1:16" ht="22.5">
      <c r="A32" s="21" t="s">
        <v>76</v>
      </c>
      <c r="B32" s="13">
        <v>3865</v>
      </c>
      <c r="C32" s="19">
        <f t="shared" si="0"/>
        <v>165.53816607696817</v>
      </c>
      <c r="D32" s="13">
        <v>4307</v>
      </c>
      <c r="E32" s="19">
        <f t="shared" si="1"/>
        <v>190.43803843956655</v>
      </c>
      <c r="F32" s="17">
        <f>-E32/C32</f>
        <v>-1.1504177130428097</v>
      </c>
      <c r="G32" s="13">
        <v>2534</v>
      </c>
      <c r="H32" s="19">
        <f t="shared" si="2"/>
        <v>683.4222897074014</v>
      </c>
      <c r="I32" s="13">
        <v>2825</v>
      </c>
      <c r="J32" s="19">
        <f t="shared" si="3"/>
        <v>783.7142785806033</v>
      </c>
      <c r="K32" s="17">
        <f>-J32/H32</f>
        <v>-1.1467496603251564</v>
      </c>
      <c r="L32" s="13">
        <v>2485</v>
      </c>
      <c r="M32" s="19">
        <f t="shared" si="4"/>
        <v>830.9230434855299</v>
      </c>
      <c r="N32" s="13">
        <v>2729</v>
      </c>
      <c r="O32" s="19">
        <f t="shared" si="5"/>
        <v>937.4849706971536</v>
      </c>
      <c r="P32" s="17">
        <f>-O32/M32</f>
        <v>-1.128245242501184</v>
      </c>
    </row>
    <row r="33" spans="1:16" ht="15">
      <c r="A33" s="14" t="s">
        <v>77</v>
      </c>
      <c r="B33" s="13">
        <v>2</v>
      </c>
      <c r="C33" s="19">
        <f t="shared" si="0"/>
        <v>0.08566011181214395</v>
      </c>
      <c r="D33" s="13">
        <v>2</v>
      </c>
      <c r="E33" s="19">
        <f t="shared" si="1"/>
        <v>0.08843187296938311</v>
      </c>
      <c r="F33" s="17">
        <v>0</v>
      </c>
      <c r="G33" s="13">
        <v>2</v>
      </c>
      <c r="H33" s="19">
        <f t="shared" si="2"/>
        <v>0.5394019650413586</v>
      </c>
      <c r="I33" s="13">
        <v>2</v>
      </c>
      <c r="J33" s="19">
        <f t="shared" si="3"/>
        <v>0.5548419671367103</v>
      </c>
      <c r="K33" s="17">
        <v>0</v>
      </c>
      <c r="L33" s="13">
        <v>2</v>
      </c>
      <c r="M33" s="19">
        <f t="shared" si="4"/>
        <v>0.66875094043101</v>
      </c>
      <c r="N33" s="13">
        <v>2</v>
      </c>
      <c r="O33" s="19">
        <f t="shared" si="5"/>
        <v>0.6870538444097863</v>
      </c>
      <c r="P33" s="17">
        <v>0</v>
      </c>
    </row>
    <row r="34" spans="1:16" ht="15">
      <c r="A34" s="14" t="s">
        <v>78</v>
      </c>
      <c r="B34" s="13">
        <v>24</v>
      </c>
      <c r="C34" s="19">
        <f t="shared" si="0"/>
        <v>1.0279213417457274</v>
      </c>
      <c r="D34" s="13">
        <v>30</v>
      </c>
      <c r="E34" s="19">
        <f t="shared" si="1"/>
        <v>1.3264780945407468</v>
      </c>
      <c r="F34" s="17">
        <f>-E34/C34</f>
        <v>-1.2904470805985777</v>
      </c>
      <c r="G34" s="13">
        <v>21</v>
      </c>
      <c r="H34" s="19">
        <f t="shared" si="2"/>
        <v>5.6637206329342655</v>
      </c>
      <c r="I34" s="13">
        <v>16</v>
      </c>
      <c r="J34" s="19">
        <f t="shared" si="3"/>
        <v>4.438735737093682</v>
      </c>
      <c r="K34" s="17">
        <f aca="true" t="shared" si="6" ref="K33:K38">H34/J34</f>
        <v>1.2759760815683652</v>
      </c>
      <c r="L34" s="13">
        <v>19</v>
      </c>
      <c r="M34" s="19">
        <f t="shared" si="4"/>
        <v>6.353133934094595</v>
      </c>
      <c r="N34" s="13">
        <v>14</v>
      </c>
      <c r="O34" s="19">
        <f t="shared" si="5"/>
        <v>4.8093769108685045</v>
      </c>
      <c r="P34" s="17">
        <f aca="true" t="shared" si="7" ref="P33:P38">M34/O34</f>
        <v>1.3209889871050489</v>
      </c>
    </row>
    <row r="35" spans="1:16" ht="15">
      <c r="A35" s="14" t="s">
        <v>79</v>
      </c>
      <c r="B35" s="13">
        <v>10</v>
      </c>
      <c r="C35" s="19">
        <f t="shared" si="0"/>
        <v>0.42830055906071973</v>
      </c>
      <c r="D35" s="13">
        <v>13</v>
      </c>
      <c r="E35" s="19">
        <f t="shared" si="1"/>
        <v>0.5748071743009903</v>
      </c>
      <c r="F35" s="17">
        <f>-E35/C35</f>
        <v>-1.3420649638225208</v>
      </c>
      <c r="G35" s="13">
        <v>9</v>
      </c>
      <c r="H35" s="19">
        <f t="shared" si="2"/>
        <v>2.427308842686114</v>
      </c>
      <c r="I35" s="13">
        <v>5</v>
      </c>
      <c r="J35" s="19">
        <f t="shared" si="3"/>
        <v>1.3871049178417758</v>
      </c>
      <c r="K35" s="17">
        <f t="shared" si="6"/>
        <v>1.7499100547223292</v>
      </c>
      <c r="L35" s="13">
        <v>9</v>
      </c>
      <c r="M35" s="19">
        <f t="shared" si="4"/>
        <v>3.009379231939545</v>
      </c>
      <c r="N35" s="13">
        <v>5</v>
      </c>
      <c r="O35" s="19">
        <f t="shared" si="5"/>
        <v>1.717634611024466</v>
      </c>
      <c r="P35" s="17">
        <f t="shared" si="7"/>
        <v>1.7520485513182753</v>
      </c>
    </row>
    <row r="36" spans="1:16" ht="15">
      <c r="A36" s="14" t="s">
        <v>12</v>
      </c>
      <c r="B36" s="13">
        <v>1048</v>
      </c>
      <c r="C36" s="19">
        <f t="shared" si="0"/>
        <v>44.88589858956343</v>
      </c>
      <c r="D36" s="13">
        <v>1076</v>
      </c>
      <c r="E36" s="19">
        <f t="shared" si="1"/>
        <v>47.57634765752812</v>
      </c>
      <c r="F36" s="17">
        <f>-E36/C36</f>
        <v>-1.0599397394840224</v>
      </c>
      <c r="G36" s="13">
        <v>34</v>
      </c>
      <c r="H36" s="19">
        <f t="shared" si="2"/>
        <v>9.169833405703097</v>
      </c>
      <c r="I36" s="13">
        <v>36</v>
      </c>
      <c r="J36" s="19">
        <f t="shared" si="3"/>
        <v>9.987155408460785</v>
      </c>
      <c r="K36" s="17">
        <f>-J36/H36</f>
        <v>-1.0891316086777936</v>
      </c>
      <c r="L36" s="13">
        <v>29</v>
      </c>
      <c r="M36" s="19">
        <f t="shared" si="4"/>
        <v>9.696888636249644</v>
      </c>
      <c r="N36" s="13">
        <v>26</v>
      </c>
      <c r="O36" s="19">
        <f t="shared" si="5"/>
        <v>8.931699977327224</v>
      </c>
      <c r="P36" s="17">
        <f t="shared" si="7"/>
        <v>1.0856711108596149</v>
      </c>
    </row>
    <row r="37" spans="1:16" ht="15">
      <c r="A37" s="29" t="s">
        <v>80</v>
      </c>
      <c r="B37" s="13">
        <v>197</v>
      </c>
      <c r="C37" s="19">
        <f t="shared" si="0"/>
        <v>8.437521013496179</v>
      </c>
      <c r="D37" s="13">
        <v>152</v>
      </c>
      <c r="E37" s="19">
        <f t="shared" si="1"/>
        <v>6.720822345673117</v>
      </c>
      <c r="F37" s="17">
        <f>C37/E37</f>
        <v>1.25542985359943</v>
      </c>
      <c r="G37" s="13">
        <v>23</v>
      </c>
      <c r="H37" s="19">
        <f t="shared" si="2"/>
        <v>6.203122597975624</v>
      </c>
      <c r="I37" s="13">
        <v>22</v>
      </c>
      <c r="J37" s="19">
        <f t="shared" si="3"/>
        <v>6.103261638503813</v>
      </c>
      <c r="K37" s="17">
        <f t="shared" si="6"/>
        <v>1.0163619004700397</v>
      </c>
      <c r="L37" s="13">
        <v>22</v>
      </c>
      <c r="M37" s="19">
        <f t="shared" si="4"/>
        <v>7.35626034474111</v>
      </c>
      <c r="N37" s="13">
        <v>17</v>
      </c>
      <c r="O37" s="19">
        <f t="shared" si="5"/>
        <v>5.839957677483184</v>
      </c>
      <c r="P37" s="17">
        <f t="shared" si="7"/>
        <v>1.2596427493137927</v>
      </c>
    </row>
    <row r="38" spans="1:16" ht="15">
      <c r="A38" s="14" t="s">
        <v>81</v>
      </c>
      <c r="B38" s="13">
        <v>125</v>
      </c>
      <c r="C38" s="19">
        <f t="shared" si="0"/>
        <v>5.353756988258997</v>
      </c>
      <c r="D38" s="13">
        <v>82</v>
      </c>
      <c r="E38" s="19">
        <f t="shared" si="1"/>
        <v>3.6257067917447077</v>
      </c>
      <c r="F38" s="17">
        <f>C38/E38</f>
        <v>1.4766105743710023</v>
      </c>
      <c r="G38" s="13">
        <v>23</v>
      </c>
      <c r="H38" s="19">
        <f t="shared" si="2"/>
        <v>6.203122597975624</v>
      </c>
      <c r="I38" s="13">
        <v>22</v>
      </c>
      <c r="J38" s="19">
        <f t="shared" si="3"/>
        <v>6.103261638503813</v>
      </c>
      <c r="K38" s="17">
        <f t="shared" si="6"/>
        <v>1.0163619004700397</v>
      </c>
      <c r="L38" s="13">
        <v>22</v>
      </c>
      <c r="M38" s="19">
        <f t="shared" si="4"/>
        <v>7.35626034474111</v>
      </c>
      <c r="N38" s="13">
        <v>17</v>
      </c>
      <c r="O38" s="19">
        <f t="shared" si="5"/>
        <v>5.839957677483184</v>
      </c>
      <c r="P38" s="17">
        <f t="shared" si="7"/>
        <v>1.2596427493137927</v>
      </c>
    </row>
    <row r="39" spans="1:16" ht="15">
      <c r="A39" s="14" t="s">
        <v>82</v>
      </c>
      <c r="B39" s="13">
        <v>36</v>
      </c>
      <c r="C39" s="19">
        <f t="shared" si="0"/>
        <v>1.541882012618591</v>
      </c>
      <c r="D39" s="13">
        <v>23</v>
      </c>
      <c r="E39" s="19">
        <f t="shared" si="1"/>
        <v>1.016966539147906</v>
      </c>
      <c r="F39" s="17">
        <f>C39/E39</f>
        <v>1.516158057580243</v>
      </c>
      <c r="G39" s="13">
        <v>0</v>
      </c>
      <c r="H39" s="19">
        <f t="shared" si="2"/>
        <v>0</v>
      </c>
      <c r="I39" s="13">
        <v>0</v>
      </c>
      <c r="J39" s="19">
        <f t="shared" si="3"/>
        <v>0</v>
      </c>
      <c r="K39" s="18">
        <v>0</v>
      </c>
      <c r="L39" s="13">
        <v>0</v>
      </c>
      <c r="M39" s="19">
        <f t="shared" si="4"/>
        <v>0</v>
      </c>
      <c r="N39" s="13">
        <v>0</v>
      </c>
      <c r="O39" s="19">
        <f t="shared" si="5"/>
        <v>0</v>
      </c>
      <c r="P39" s="18">
        <v>0</v>
      </c>
    </row>
    <row r="40" spans="1:16" ht="15">
      <c r="A40" s="14" t="s">
        <v>83</v>
      </c>
      <c r="B40" s="13">
        <v>33</v>
      </c>
      <c r="C40" s="19">
        <f t="shared" si="0"/>
        <v>1.413391844900375</v>
      </c>
      <c r="D40" s="13">
        <v>46</v>
      </c>
      <c r="E40" s="19">
        <f t="shared" si="1"/>
        <v>2.033933078295812</v>
      </c>
      <c r="F40" s="17">
        <f>-E40/C40</f>
        <v>-1.4390440171523535</v>
      </c>
      <c r="G40" s="13">
        <v>0</v>
      </c>
      <c r="H40" s="19">
        <f t="shared" si="2"/>
        <v>0</v>
      </c>
      <c r="I40" s="13">
        <v>0</v>
      </c>
      <c r="J40" s="19">
        <f t="shared" si="3"/>
        <v>0</v>
      </c>
      <c r="K40" s="17">
        <v>0</v>
      </c>
      <c r="L40" s="13">
        <v>0</v>
      </c>
      <c r="M40" s="19">
        <f t="shared" si="4"/>
        <v>0</v>
      </c>
      <c r="N40" s="13">
        <v>0</v>
      </c>
      <c r="O40" s="19">
        <f t="shared" si="5"/>
        <v>0</v>
      </c>
      <c r="P40" s="18">
        <v>0</v>
      </c>
    </row>
    <row r="41" spans="1:16" ht="22.5">
      <c r="A41" s="21" t="s">
        <v>84</v>
      </c>
      <c r="B41" s="13">
        <v>3</v>
      </c>
      <c r="C41" s="19">
        <f t="shared" si="0"/>
        <v>0.12849016771821592</v>
      </c>
      <c r="D41" s="13">
        <v>1</v>
      </c>
      <c r="E41" s="19">
        <f t="shared" si="1"/>
        <v>0.044215936484691555</v>
      </c>
      <c r="F41" s="17">
        <f>C41/E41</f>
        <v>2.9059696103621326</v>
      </c>
      <c r="G41" s="13">
        <v>0</v>
      </c>
      <c r="H41" s="19">
        <f t="shared" si="2"/>
        <v>0</v>
      </c>
      <c r="I41" s="13">
        <v>0</v>
      </c>
      <c r="J41" s="19">
        <f t="shared" si="3"/>
        <v>0</v>
      </c>
      <c r="K41" s="17">
        <v>0</v>
      </c>
      <c r="L41" s="13">
        <v>0</v>
      </c>
      <c r="M41" s="19">
        <f t="shared" si="4"/>
        <v>0</v>
      </c>
      <c r="N41" s="13">
        <v>0</v>
      </c>
      <c r="O41" s="19">
        <f t="shared" si="5"/>
        <v>0</v>
      </c>
      <c r="P41" s="18">
        <v>0</v>
      </c>
    </row>
    <row r="42" spans="1:16" ht="22.5">
      <c r="A42" s="27" t="s">
        <v>85</v>
      </c>
      <c r="B42" s="13">
        <v>331</v>
      </c>
      <c r="C42" s="19">
        <f t="shared" si="0"/>
        <v>14.176748504909824</v>
      </c>
      <c r="D42" s="13">
        <v>426</v>
      </c>
      <c r="E42" s="19">
        <f t="shared" si="1"/>
        <v>18.835988942478604</v>
      </c>
      <c r="F42" s="17">
        <f>-E42/C42</f>
        <v>-1.3286536709002879</v>
      </c>
      <c r="G42" s="13">
        <v>10</v>
      </c>
      <c r="H42" s="19">
        <f t="shared" si="2"/>
        <v>2.697009825206793</v>
      </c>
      <c r="I42" s="13">
        <v>10</v>
      </c>
      <c r="J42" s="19">
        <f t="shared" si="3"/>
        <v>2.7742098356835516</v>
      </c>
      <c r="K42" s="17">
        <v>0</v>
      </c>
      <c r="L42" s="13">
        <v>7</v>
      </c>
      <c r="M42" s="19">
        <f t="shared" si="4"/>
        <v>2.340628291508535</v>
      </c>
      <c r="N42" s="13">
        <v>8</v>
      </c>
      <c r="O42" s="19">
        <f t="shared" si="5"/>
        <v>2.7482153776391454</v>
      </c>
      <c r="P42" s="17">
        <f>-O42/M42</f>
        <v>-1.1741357598766444</v>
      </c>
    </row>
    <row r="43" spans="1:16" ht="22.5">
      <c r="A43" s="21" t="s">
        <v>86</v>
      </c>
      <c r="B43" s="13">
        <v>59</v>
      </c>
      <c r="C43" s="19">
        <f t="shared" si="0"/>
        <v>2.5269732984582465</v>
      </c>
      <c r="D43" s="13">
        <v>75</v>
      </c>
      <c r="E43" s="19">
        <f t="shared" si="1"/>
        <v>3.316195236351867</v>
      </c>
      <c r="F43" s="17">
        <f>-E43/C43</f>
        <v>-1.3123190650155028</v>
      </c>
      <c r="G43" s="13">
        <v>3</v>
      </c>
      <c r="H43" s="19">
        <f t="shared" si="2"/>
        <v>0.8091029475620379</v>
      </c>
      <c r="I43" s="13">
        <v>6</v>
      </c>
      <c r="J43" s="19">
        <f t="shared" si="3"/>
        <v>1.6645259014101308</v>
      </c>
      <c r="K43" s="17">
        <f>-J43/H43</f>
        <v>-2.057248594169166</v>
      </c>
      <c r="L43" s="13">
        <v>2</v>
      </c>
      <c r="M43" s="19">
        <f t="shared" si="4"/>
        <v>0.66875094043101</v>
      </c>
      <c r="N43" s="13">
        <v>5</v>
      </c>
      <c r="O43" s="19">
        <f t="shared" si="5"/>
        <v>1.717634611024466</v>
      </c>
      <c r="P43" s="17">
        <f>-O43/M43</f>
        <v>-2.5684219747301595</v>
      </c>
    </row>
    <row r="44" spans="1:16" ht="22.5">
      <c r="A44" s="21" t="s">
        <v>87</v>
      </c>
      <c r="B44" s="13">
        <v>271</v>
      </c>
      <c r="C44" s="19">
        <f t="shared" si="0"/>
        <v>11.606945150545505</v>
      </c>
      <c r="D44" s="13">
        <v>351</v>
      </c>
      <c r="E44" s="19">
        <f t="shared" si="1"/>
        <v>15.519793706126737</v>
      </c>
      <c r="F44" s="17">
        <f>-E44/C44</f>
        <v>-1.3371126945833234</v>
      </c>
      <c r="G44" s="13">
        <v>7</v>
      </c>
      <c r="H44" s="19">
        <f t="shared" si="2"/>
        <v>1.8879068776447552</v>
      </c>
      <c r="I44" s="13">
        <v>4</v>
      </c>
      <c r="J44" s="19">
        <f t="shared" si="3"/>
        <v>1.1096839342734206</v>
      </c>
      <c r="K44" s="17">
        <f>H44/J44</f>
        <v>1.7013014420911534</v>
      </c>
      <c r="L44" s="13">
        <v>5</v>
      </c>
      <c r="M44" s="19">
        <f t="shared" si="4"/>
        <v>1.6718773510775249</v>
      </c>
      <c r="N44" s="13">
        <v>3</v>
      </c>
      <c r="O44" s="19">
        <f t="shared" si="5"/>
        <v>1.0305807666146796</v>
      </c>
      <c r="P44" s="17">
        <f>M44/O44</f>
        <v>1.622267177146551</v>
      </c>
    </row>
    <row r="45" spans="1:16" ht="22.5">
      <c r="A45" s="21" t="s">
        <v>88</v>
      </c>
      <c r="B45" s="13">
        <v>1</v>
      </c>
      <c r="C45" s="19">
        <f t="shared" si="0"/>
        <v>0.04283005590607197</v>
      </c>
      <c r="D45" s="13">
        <v>0</v>
      </c>
      <c r="E45" s="19">
        <f t="shared" si="1"/>
        <v>0</v>
      </c>
      <c r="F45" s="17">
        <v>1</v>
      </c>
      <c r="G45" s="13">
        <v>0</v>
      </c>
      <c r="H45" s="19">
        <f t="shared" si="2"/>
        <v>0</v>
      </c>
      <c r="I45" s="13">
        <v>0</v>
      </c>
      <c r="J45" s="19">
        <f t="shared" si="3"/>
        <v>0</v>
      </c>
      <c r="K45" s="18">
        <v>0</v>
      </c>
      <c r="L45" s="13">
        <v>0</v>
      </c>
      <c r="M45" s="19">
        <f t="shared" si="4"/>
        <v>0</v>
      </c>
      <c r="N45" s="13">
        <v>0</v>
      </c>
      <c r="O45" s="19">
        <f t="shared" si="5"/>
        <v>0</v>
      </c>
      <c r="P45" s="18">
        <v>0</v>
      </c>
    </row>
    <row r="46" spans="1:16" ht="15">
      <c r="A46" s="14" t="s">
        <v>89</v>
      </c>
      <c r="B46" s="13">
        <v>520</v>
      </c>
      <c r="C46" s="19">
        <f t="shared" si="0"/>
        <v>22.271629071157427</v>
      </c>
      <c r="D46" s="13">
        <v>498</v>
      </c>
      <c r="E46" s="19">
        <f t="shared" si="1"/>
        <v>22.019536369376397</v>
      </c>
      <c r="F46" s="17">
        <f>C46/E46</f>
        <v>1.0114485926293901</v>
      </c>
      <c r="G46" s="13">
        <v>1</v>
      </c>
      <c r="H46" s="19">
        <f t="shared" si="2"/>
        <v>0.2697009825206793</v>
      </c>
      <c r="I46" s="13">
        <v>4</v>
      </c>
      <c r="J46" s="19">
        <f t="shared" si="3"/>
        <v>1.1096839342734206</v>
      </c>
      <c r="K46" s="17">
        <f>-J46/H46</f>
        <v>-4.114497188338332</v>
      </c>
      <c r="L46" s="13">
        <v>0</v>
      </c>
      <c r="M46" s="19">
        <f t="shared" si="4"/>
        <v>0</v>
      </c>
      <c r="N46" s="13">
        <v>1</v>
      </c>
      <c r="O46" s="19">
        <f t="shared" si="5"/>
        <v>0.34352692220489317</v>
      </c>
      <c r="P46" s="18">
        <v>0</v>
      </c>
    </row>
    <row r="47" spans="1:16" ht="15">
      <c r="A47" s="14" t="s">
        <v>90</v>
      </c>
      <c r="B47" s="13">
        <v>0</v>
      </c>
      <c r="C47" s="19">
        <f t="shared" si="0"/>
        <v>0</v>
      </c>
      <c r="D47" s="13">
        <v>0</v>
      </c>
      <c r="E47" s="19">
        <f t="shared" si="1"/>
        <v>0</v>
      </c>
      <c r="F47" s="18">
        <v>0</v>
      </c>
      <c r="G47" s="13">
        <v>0</v>
      </c>
      <c r="H47" s="19">
        <f t="shared" si="2"/>
        <v>0</v>
      </c>
      <c r="I47" s="13">
        <v>0</v>
      </c>
      <c r="J47" s="19">
        <f t="shared" si="3"/>
        <v>0</v>
      </c>
      <c r="K47" s="18">
        <v>0</v>
      </c>
      <c r="L47" s="13">
        <v>0</v>
      </c>
      <c r="M47" s="19">
        <f t="shared" si="4"/>
        <v>0</v>
      </c>
      <c r="N47" s="13">
        <v>0</v>
      </c>
      <c r="O47" s="19">
        <f t="shared" si="5"/>
        <v>0</v>
      </c>
      <c r="P47" s="18">
        <v>0</v>
      </c>
    </row>
    <row r="48" spans="1:16" ht="15">
      <c r="A48" s="14" t="s">
        <v>13</v>
      </c>
      <c r="B48" s="13">
        <v>0</v>
      </c>
      <c r="C48" s="19">
        <f t="shared" si="0"/>
        <v>0</v>
      </c>
      <c r="D48" s="13">
        <v>0</v>
      </c>
      <c r="E48" s="19">
        <f t="shared" si="1"/>
        <v>0</v>
      </c>
      <c r="F48" s="18">
        <v>0</v>
      </c>
      <c r="G48" s="13">
        <v>0</v>
      </c>
      <c r="H48" s="19">
        <f t="shared" si="2"/>
        <v>0</v>
      </c>
      <c r="I48" s="13">
        <v>0</v>
      </c>
      <c r="J48" s="19">
        <f t="shared" si="3"/>
        <v>0</v>
      </c>
      <c r="K48" s="18">
        <v>0</v>
      </c>
      <c r="L48" s="13">
        <v>0</v>
      </c>
      <c r="M48" s="19">
        <f t="shared" si="4"/>
        <v>0</v>
      </c>
      <c r="N48" s="13">
        <v>0</v>
      </c>
      <c r="O48" s="19">
        <f t="shared" si="5"/>
        <v>0</v>
      </c>
      <c r="P48" s="18">
        <v>0</v>
      </c>
    </row>
    <row r="49" spans="1:16" ht="15">
      <c r="A49" s="14" t="s">
        <v>14</v>
      </c>
      <c r="B49" s="13">
        <v>141</v>
      </c>
      <c r="C49" s="19">
        <f t="shared" si="0"/>
        <v>6.039037882756149</v>
      </c>
      <c r="D49" s="13">
        <v>51</v>
      </c>
      <c r="E49" s="19">
        <f t="shared" si="1"/>
        <v>2.2550127607192696</v>
      </c>
      <c r="F49" s="17">
        <f aca="true" t="shared" si="8" ref="F49:F57">C49/E49</f>
        <v>2.6780504252356905</v>
      </c>
      <c r="G49" s="13">
        <v>140</v>
      </c>
      <c r="H49" s="19">
        <f t="shared" si="2"/>
        <v>37.75813755289511</v>
      </c>
      <c r="I49" s="13">
        <v>51</v>
      </c>
      <c r="J49" s="19">
        <f t="shared" si="3"/>
        <v>14.148470161986113</v>
      </c>
      <c r="K49" s="17">
        <f>H49/J49</f>
        <v>2.6687081444567116</v>
      </c>
      <c r="L49" s="13">
        <v>137</v>
      </c>
      <c r="M49" s="19">
        <f t="shared" si="4"/>
        <v>45.80943941952418</v>
      </c>
      <c r="N49" s="13">
        <v>51</v>
      </c>
      <c r="O49" s="19">
        <f t="shared" si="5"/>
        <v>17.519873032449553</v>
      </c>
      <c r="P49" s="17">
        <f>M49/O49</f>
        <v>2.614712979636206</v>
      </c>
    </row>
    <row r="50" spans="1:16" ht="22.5">
      <c r="A50" s="21" t="s">
        <v>113</v>
      </c>
      <c r="B50" s="13">
        <v>12</v>
      </c>
      <c r="C50" s="19">
        <f t="shared" si="0"/>
        <v>0.5139606708728637</v>
      </c>
      <c r="D50" s="13">
        <v>4</v>
      </c>
      <c r="E50" s="19">
        <f t="shared" si="1"/>
        <v>0.17686374593876622</v>
      </c>
      <c r="F50" s="17">
        <f t="shared" si="8"/>
        <v>2.9059696103621326</v>
      </c>
      <c r="G50" s="13">
        <v>12</v>
      </c>
      <c r="H50" s="19">
        <f t="shared" si="2"/>
        <v>3.2364117902481517</v>
      </c>
      <c r="I50" s="13">
        <v>4</v>
      </c>
      <c r="J50" s="19">
        <f t="shared" si="3"/>
        <v>1.1096839342734206</v>
      </c>
      <c r="K50" s="17">
        <f>H50/J50</f>
        <v>2.9165167578705486</v>
      </c>
      <c r="L50" s="13">
        <v>11</v>
      </c>
      <c r="M50" s="19">
        <f t="shared" si="4"/>
        <v>3.678130172370555</v>
      </c>
      <c r="N50" s="13">
        <v>4</v>
      </c>
      <c r="O50" s="19">
        <f t="shared" si="5"/>
        <v>1.3741076888195727</v>
      </c>
      <c r="P50" s="17">
        <f>M50/O50</f>
        <v>2.6767408422918098</v>
      </c>
    </row>
    <row r="51" spans="1:16" ht="15">
      <c r="A51" s="14" t="s">
        <v>15</v>
      </c>
      <c r="B51" s="13">
        <v>852</v>
      </c>
      <c r="C51" s="19">
        <f t="shared" si="0"/>
        <v>36.491207631973325</v>
      </c>
      <c r="D51" s="13">
        <v>499</v>
      </c>
      <c r="E51" s="19">
        <f t="shared" si="1"/>
        <v>22.063752305861087</v>
      </c>
      <c r="F51" s="17">
        <f t="shared" si="8"/>
        <v>1.6538985357572058</v>
      </c>
      <c r="G51" s="13">
        <v>849</v>
      </c>
      <c r="H51" s="19">
        <f t="shared" si="2"/>
        <v>228.97613416005674</v>
      </c>
      <c r="I51" s="13">
        <v>492</v>
      </c>
      <c r="J51" s="19">
        <f t="shared" si="3"/>
        <v>136.49112391563074</v>
      </c>
      <c r="K51" s="17">
        <f>H51/J51</f>
        <v>1.6775899237344822</v>
      </c>
      <c r="L51" s="13">
        <v>845</v>
      </c>
      <c r="M51" s="19">
        <f t="shared" si="4"/>
        <v>282.5472723321017</v>
      </c>
      <c r="N51" s="13">
        <v>488</v>
      </c>
      <c r="O51" s="19">
        <f t="shared" si="5"/>
        <v>167.6411380359879</v>
      </c>
      <c r="P51" s="17">
        <f>M51/O51</f>
        <v>1.685429218879716</v>
      </c>
    </row>
    <row r="52" spans="1:16" ht="15">
      <c r="A52" s="14" t="s">
        <v>16</v>
      </c>
      <c r="B52" s="13">
        <v>9738</v>
      </c>
      <c r="C52" s="19">
        <f t="shared" si="0"/>
        <v>417.07908441332887</v>
      </c>
      <c r="D52" s="13">
        <v>7654</v>
      </c>
      <c r="E52" s="19">
        <f t="shared" si="1"/>
        <v>338.42877785382916</v>
      </c>
      <c r="F52" s="17">
        <f t="shared" si="8"/>
        <v>1.2323984002136767</v>
      </c>
      <c r="G52" s="13">
        <v>8787</v>
      </c>
      <c r="H52" s="19">
        <f t="shared" si="2"/>
        <v>2369.8625334092094</v>
      </c>
      <c r="I52" s="13">
        <v>6768</v>
      </c>
      <c r="J52" s="19">
        <f t="shared" si="3"/>
        <v>1877.5852167906276</v>
      </c>
      <c r="K52" s="17">
        <f>H52/J52</f>
        <v>1.2621864042261877</v>
      </c>
      <c r="L52" s="13">
        <v>8301</v>
      </c>
      <c r="M52" s="19">
        <f t="shared" si="4"/>
        <v>2775.650778258907</v>
      </c>
      <c r="N52" s="13">
        <v>6362</v>
      </c>
      <c r="O52" s="19">
        <f t="shared" si="5"/>
        <v>2185.5182790675303</v>
      </c>
      <c r="P52" s="17">
        <f>M52/O52</f>
        <v>1.2700194754002065</v>
      </c>
    </row>
    <row r="53" spans="1:16" ht="15">
      <c r="A53" s="14" t="s">
        <v>59</v>
      </c>
      <c r="B53" s="13">
        <v>31</v>
      </c>
      <c r="C53" s="19">
        <f t="shared" si="0"/>
        <v>1.3277317330882312</v>
      </c>
      <c r="D53" s="13">
        <v>6</v>
      </c>
      <c r="E53" s="19">
        <f t="shared" si="1"/>
        <v>0.26529561890814934</v>
      </c>
      <c r="F53" s="17">
        <f t="shared" si="8"/>
        <v>5.004725440068117</v>
      </c>
      <c r="G53" s="13">
        <v>13</v>
      </c>
      <c r="H53" s="19">
        <f t="shared" si="2"/>
        <v>3.506112772768831</v>
      </c>
      <c r="I53" s="13">
        <v>1</v>
      </c>
      <c r="J53" s="19">
        <f t="shared" si="3"/>
        <v>0.27742098356835515</v>
      </c>
      <c r="K53" s="17">
        <f>H53/J53</f>
        <v>12.638239284105712</v>
      </c>
      <c r="L53" s="13">
        <v>12</v>
      </c>
      <c r="M53" s="19">
        <f t="shared" si="4"/>
        <v>4.01250564258606</v>
      </c>
      <c r="N53" s="13">
        <v>1</v>
      </c>
      <c r="O53" s="19">
        <f t="shared" si="5"/>
        <v>0.34352692220489317</v>
      </c>
      <c r="P53" s="17">
        <f>M53/O53</f>
        <v>11.68032367545517</v>
      </c>
    </row>
    <row r="54" spans="1:16" ht="15">
      <c r="A54" s="14" t="s">
        <v>17</v>
      </c>
      <c r="B54" s="13">
        <v>4</v>
      </c>
      <c r="C54" s="19">
        <f t="shared" si="0"/>
        <v>0.1713202236242879</v>
      </c>
      <c r="D54" s="13">
        <v>5</v>
      </c>
      <c r="E54" s="19">
        <f t="shared" si="1"/>
        <v>0.2210796824234578</v>
      </c>
      <c r="F54" s="17">
        <f>-E54/C54</f>
        <v>-1.2904470805985777</v>
      </c>
      <c r="G54" s="13">
        <v>0</v>
      </c>
      <c r="H54" s="19">
        <f t="shared" si="2"/>
        <v>0</v>
      </c>
      <c r="I54" s="13">
        <v>1</v>
      </c>
      <c r="J54" s="19">
        <f t="shared" si="3"/>
        <v>0.27742098356835515</v>
      </c>
      <c r="K54" s="17">
        <v>0</v>
      </c>
      <c r="L54" s="13">
        <v>0</v>
      </c>
      <c r="M54" s="19">
        <f t="shared" si="4"/>
        <v>0</v>
      </c>
      <c r="N54" s="13">
        <v>1</v>
      </c>
      <c r="O54" s="19">
        <f t="shared" si="5"/>
        <v>0.34352692220489317</v>
      </c>
      <c r="P54" s="18">
        <v>0</v>
      </c>
    </row>
    <row r="55" spans="1:16" ht="15">
      <c r="A55" s="14" t="s">
        <v>91</v>
      </c>
      <c r="B55" s="13">
        <v>17</v>
      </c>
      <c r="C55" s="19">
        <f t="shared" si="0"/>
        <v>0.7281109504032236</v>
      </c>
      <c r="D55" s="13">
        <v>7</v>
      </c>
      <c r="E55" s="19">
        <f t="shared" si="1"/>
        <v>0.3095115553928409</v>
      </c>
      <c r="F55" s="17">
        <f t="shared" si="8"/>
        <v>2.352451589340774</v>
      </c>
      <c r="G55" s="13">
        <v>12</v>
      </c>
      <c r="H55" s="19">
        <f t="shared" si="2"/>
        <v>3.2364117902481517</v>
      </c>
      <c r="I55" s="13">
        <v>5</v>
      </c>
      <c r="J55" s="19">
        <f t="shared" si="3"/>
        <v>1.3871049178417758</v>
      </c>
      <c r="K55" s="17">
        <f>H55/J55</f>
        <v>2.333213406296439</v>
      </c>
      <c r="L55" s="13">
        <v>11</v>
      </c>
      <c r="M55" s="19">
        <f t="shared" si="4"/>
        <v>3.678130172370555</v>
      </c>
      <c r="N55" s="13">
        <v>5</v>
      </c>
      <c r="O55" s="19">
        <f t="shared" si="5"/>
        <v>1.717634611024466</v>
      </c>
      <c r="P55" s="17">
        <f>M55/O55</f>
        <v>2.1413926738334474</v>
      </c>
    </row>
    <row r="56" spans="1:16" ht="15">
      <c r="A56" s="14" t="s">
        <v>92</v>
      </c>
      <c r="B56" s="13">
        <v>18</v>
      </c>
      <c r="C56" s="19">
        <f t="shared" si="0"/>
        <v>0.7709410063092955</v>
      </c>
      <c r="D56" s="13">
        <v>15</v>
      </c>
      <c r="E56" s="19">
        <f t="shared" si="1"/>
        <v>0.6632390472703734</v>
      </c>
      <c r="F56" s="17">
        <f t="shared" si="8"/>
        <v>1.162387844144853</v>
      </c>
      <c r="G56" s="13">
        <v>14</v>
      </c>
      <c r="H56" s="19">
        <f t="shared" si="2"/>
        <v>3.7758137552895104</v>
      </c>
      <c r="I56" s="13">
        <v>12</v>
      </c>
      <c r="J56" s="19">
        <f t="shared" si="3"/>
        <v>3.3290518028202616</v>
      </c>
      <c r="K56" s="17">
        <f>H56/J56</f>
        <v>1.1342009613941024</v>
      </c>
      <c r="L56" s="13">
        <v>12</v>
      </c>
      <c r="M56" s="19">
        <f t="shared" si="4"/>
        <v>4.01250564258606</v>
      </c>
      <c r="N56" s="13">
        <v>11</v>
      </c>
      <c r="O56" s="19">
        <f t="shared" si="5"/>
        <v>3.778796144253825</v>
      </c>
      <c r="P56" s="17">
        <f>M56/O56</f>
        <v>1.0618476068595608</v>
      </c>
    </row>
    <row r="57" spans="1:16" ht="22.5">
      <c r="A57" s="22" t="s">
        <v>93</v>
      </c>
      <c r="B57" s="13">
        <v>18</v>
      </c>
      <c r="C57" s="19">
        <f t="shared" si="0"/>
        <v>0.7709410063092955</v>
      </c>
      <c r="D57" s="13">
        <v>15</v>
      </c>
      <c r="E57" s="19">
        <f t="shared" si="1"/>
        <v>0.6632390472703734</v>
      </c>
      <c r="F57" s="17">
        <f t="shared" si="8"/>
        <v>1.162387844144853</v>
      </c>
      <c r="G57" s="13">
        <v>14</v>
      </c>
      <c r="H57" s="19">
        <f t="shared" si="2"/>
        <v>3.7758137552895104</v>
      </c>
      <c r="I57" s="13">
        <v>12</v>
      </c>
      <c r="J57" s="19">
        <f t="shared" si="3"/>
        <v>3.3290518028202616</v>
      </c>
      <c r="K57" s="17">
        <f>H57/J57</f>
        <v>1.1342009613941024</v>
      </c>
      <c r="L57" s="13">
        <v>12</v>
      </c>
      <c r="M57" s="19">
        <f t="shared" si="4"/>
        <v>4.01250564258606</v>
      </c>
      <c r="N57" s="13">
        <v>11</v>
      </c>
      <c r="O57" s="19">
        <f t="shared" si="5"/>
        <v>3.778796144253825</v>
      </c>
      <c r="P57" s="17">
        <f>M57/O57</f>
        <v>1.0618476068595608</v>
      </c>
    </row>
    <row r="58" spans="1:16" ht="15">
      <c r="A58" s="14" t="s">
        <v>18</v>
      </c>
      <c r="B58" s="13">
        <v>0</v>
      </c>
      <c r="C58" s="19">
        <f t="shared" si="0"/>
        <v>0</v>
      </c>
      <c r="D58" s="13">
        <v>1</v>
      </c>
      <c r="E58" s="19">
        <f t="shared" si="1"/>
        <v>0.044215936484691555</v>
      </c>
      <c r="F58" s="17">
        <v>0</v>
      </c>
      <c r="G58" s="13">
        <v>0</v>
      </c>
      <c r="H58" s="19">
        <f t="shared" si="2"/>
        <v>0</v>
      </c>
      <c r="I58" s="13">
        <v>0</v>
      </c>
      <c r="J58" s="19">
        <f t="shared" si="3"/>
        <v>0</v>
      </c>
      <c r="K58" s="18">
        <v>0</v>
      </c>
      <c r="L58" s="13">
        <v>0</v>
      </c>
      <c r="M58" s="19">
        <f t="shared" si="4"/>
        <v>0</v>
      </c>
      <c r="N58" s="13">
        <v>0</v>
      </c>
      <c r="O58" s="19">
        <f t="shared" si="5"/>
        <v>0</v>
      </c>
      <c r="P58" s="18">
        <v>0</v>
      </c>
    </row>
    <row r="59" spans="1:16" ht="15">
      <c r="A59" s="14" t="s">
        <v>19</v>
      </c>
      <c r="B59" s="13">
        <v>0</v>
      </c>
      <c r="C59" s="19">
        <f t="shared" si="0"/>
        <v>0</v>
      </c>
      <c r="D59" s="13">
        <v>1</v>
      </c>
      <c r="E59" s="19">
        <f t="shared" si="1"/>
        <v>0.044215936484691555</v>
      </c>
      <c r="F59" s="18">
        <v>0</v>
      </c>
      <c r="G59" s="13">
        <v>0</v>
      </c>
      <c r="H59" s="19">
        <f t="shared" si="2"/>
        <v>0</v>
      </c>
      <c r="I59" s="13">
        <v>0</v>
      </c>
      <c r="J59" s="19">
        <f t="shared" si="3"/>
        <v>0</v>
      </c>
      <c r="K59" s="18">
        <v>0</v>
      </c>
      <c r="L59" s="13">
        <v>0</v>
      </c>
      <c r="M59" s="19">
        <f t="shared" si="4"/>
        <v>0</v>
      </c>
      <c r="N59" s="13">
        <v>0</v>
      </c>
      <c r="O59" s="19">
        <f t="shared" si="5"/>
        <v>0</v>
      </c>
      <c r="P59" s="18">
        <v>0</v>
      </c>
    </row>
    <row r="60" spans="1:16" ht="15">
      <c r="A60" s="14" t="s">
        <v>20</v>
      </c>
      <c r="B60" s="13">
        <v>0</v>
      </c>
      <c r="C60" s="19">
        <f t="shared" si="0"/>
        <v>0</v>
      </c>
      <c r="D60" s="13">
        <v>0</v>
      </c>
      <c r="E60" s="19">
        <f t="shared" si="1"/>
        <v>0</v>
      </c>
      <c r="F60" s="18">
        <v>0</v>
      </c>
      <c r="G60" s="13">
        <v>0</v>
      </c>
      <c r="H60" s="19">
        <f t="shared" si="2"/>
        <v>0</v>
      </c>
      <c r="I60" s="13">
        <v>0</v>
      </c>
      <c r="J60" s="19">
        <f t="shared" si="3"/>
        <v>0</v>
      </c>
      <c r="K60" s="18">
        <v>0</v>
      </c>
      <c r="L60" s="13">
        <v>0</v>
      </c>
      <c r="M60" s="19">
        <f t="shared" si="4"/>
        <v>0</v>
      </c>
      <c r="N60" s="13">
        <v>0</v>
      </c>
      <c r="O60" s="19">
        <f t="shared" si="5"/>
        <v>0</v>
      </c>
      <c r="P60" s="18">
        <v>0</v>
      </c>
    </row>
    <row r="61" spans="1:16" ht="15">
      <c r="A61" s="14" t="s">
        <v>21</v>
      </c>
      <c r="B61" s="13">
        <v>3</v>
      </c>
      <c r="C61" s="19">
        <f t="shared" si="0"/>
        <v>0.12849016771821592</v>
      </c>
      <c r="D61" s="13">
        <v>1</v>
      </c>
      <c r="E61" s="19">
        <f t="shared" si="1"/>
        <v>0.044215936484691555</v>
      </c>
      <c r="F61" s="17">
        <f>C61/E61</f>
        <v>2.9059696103621326</v>
      </c>
      <c r="G61" s="13">
        <v>0</v>
      </c>
      <c r="H61" s="19">
        <f t="shared" si="2"/>
        <v>0</v>
      </c>
      <c r="I61" s="13">
        <v>0</v>
      </c>
      <c r="J61" s="19">
        <f t="shared" si="3"/>
        <v>0</v>
      </c>
      <c r="K61" s="18">
        <v>0</v>
      </c>
      <c r="L61" s="13">
        <v>0</v>
      </c>
      <c r="M61" s="19">
        <f t="shared" si="4"/>
        <v>0</v>
      </c>
      <c r="N61" s="13">
        <v>0</v>
      </c>
      <c r="O61" s="19">
        <f t="shared" si="5"/>
        <v>0</v>
      </c>
      <c r="P61" s="18">
        <v>0</v>
      </c>
    </row>
    <row r="62" spans="1:16" ht="15">
      <c r="A62" s="14" t="s">
        <v>94</v>
      </c>
      <c r="B62" s="13">
        <v>49</v>
      </c>
      <c r="C62" s="19">
        <f t="shared" si="0"/>
        <v>2.098672739397527</v>
      </c>
      <c r="D62" s="13">
        <v>51</v>
      </c>
      <c r="E62" s="19">
        <f t="shared" si="1"/>
        <v>2.2550127607192696</v>
      </c>
      <c r="F62" s="17">
        <f>-E62/C62</f>
        <v>-1.0744947120086117</v>
      </c>
      <c r="G62" s="13">
        <v>1</v>
      </c>
      <c r="H62" s="19">
        <f t="shared" si="2"/>
        <v>0.2697009825206793</v>
      </c>
      <c r="I62" s="13">
        <v>3</v>
      </c>
      <c r="J62" s="19">
        <f t="shared" si="3"/>
        <v>0.8322629507050654</v>
      </c>
      <c r="K62" s="17">
        <f>-J62/H62</f>
        <v>-3.0858728912537488</v>
      </c>
      <c r="L62" s="13">
        <v>0</v>
      </c>
      <c r="M62" s="19">
        <f t="shared" si="4"/>
        <v>0</v>
      </c>
      <c r="N62" s="13">
        <v>0</v>
      </c>
      <c r="O62" s="19">
        <f t="shared" si="5"/>
        <v>0</v>
      </c>
      <c r="P62" s="18">
        <v>0</v>
      </c>
    </row>
    <row r="63" spans="1:16" ht="15">
      <c r="A63" s="14" t="s">
        <v>95</v>
      </c>
      <c r="B63" s="13">
        <v>38</v>
      </c>
      <c r="C63" s="19">
        <f t="shared" si="0"/>
        <v>1.627542124430735</v>
      </c>
      <c r="D63" s="13">
        <v>50</v>
      </c>
      <c r="E63" s="19">
        <f t="shared" si="1"/>
        <v>2.210796824234578</v>
      </c>
      <c r="F63" s="17">
        <f>-E63/C63</f>
        <v>-1.358365347998503</v>
      </c>
      <c r="G63" s="13">
        <v>0</v>
      </c>
      <c r="H63" s="19">
        <f t="shared" si="2"/>
        <v>0</v>
      </c>
      <c r="I63" s="13">
        <v>3</v>
      </c>
      <c r="J63" s="19">
        <f t="shared" si="3"/>
        <v>0.8322629507050654</v>
      </c>
      <c r="K63" s="17">
        <v>0</v>
      </c>
      <c r="L63" s="13">
        <v>0</v>
      </c>
      <c r="M63" s="19">
        <f t="shared" si="4"/>
        <v>0</v>
      </c>
      <c r="N63" s="13">
        <v>0</v>
      </c>
      <c r="O63" s="19">
        <f t="shared" si="5"/>
        <v>0</v>
      </c>
      <c r="P63" s="18">
        <v>0</v>
      </c>
    </row>
    <row r="64" spans="1:16" ht="33.75">
      <c r="A64" s="21" t="s">
        <v>96</v>
      </c>
      <c r="B64" s="13">
        <v>11</v>
      </c>
      <c r="C64" s="19">
        <f t="shared" si="0"/>
        <v>0.4711306149667917</v>
      </c>
      <c r="D64" s="13">
        <v>1</v>
      </c>
      <c r="E64" s="19">
        <f t="shared" si="1"/>
        <v>0.044215936484691555</v>
      </c>
      <c r="F64" s="17">
        <f>C64/E64</f>
        <v>10.655221904661152</v>
      </c>
      <c r="G64" s="13">
        <v>1</v>
      </c>
      <c r="H64" s="19">
        <f t="shared" si="2"/>
        <v>0.2697009825206793</v>
      </c>
      <c r="I64" s="13">
        <v>0</v>
      </c>
      <c r="J64" s="19">
        <f t="shared" si="3"/>
        <v>0</v>
      </c>
      <c r="K64" s="18">
        <v>1</v>
      </c>
      <c r="L64" s="13">
        <v>0</v>
      </c>
      <c r="M64" s="19">
        <f t="shared" si="4"/>
        <v>0</v>
      </c>
      <c r="N64" s="13">
        <v>0</v>
      </c>
      <c r="O64" s="19">
        <f t="shared" si="5"/>
        <v>0</v>
      </c>
      <c r="P64" s="18">
        <v>0</v>
      </c>
    </row>
    <row r="65" spans="1:16" ht="15">
      <c r="A65" s="14" t="s">
        <v>97</v>
      </c>
      <c r="B65" s="13">
        <v>0</v>
      </c>
      <c r="C65" s="19">
        <f t="shared" si="0"/>
        <v>0</v>
      </c>
      <c r="D65" s="13">
        <v>0</v>
      </c>
      <c r="E65" s="19">
        <f t="shared" si="1"/>
        <v>0</v>
      </c>
      <c r="F65" s="18">
        <v>0</v>
      </c>
      <c r="G65" s="13">
        <v>0</v>
      </c>
      <c r="H65" s="19">
        <f t="shared" si="2"/>
        <v>0</v>
      </c>
      <c r="I65" s="13">
        <v>0</v>
      </c>
      <c r="J65" s="19">
        <f t="shared" si="3"/>
        <v>0</v>
      </c>
      <c r="K65" s="18">
        <v>0</v>
      </c>
      <c r="L65" s="13">
        <v>0</v>
      </c>
      <c r="M65" s="19">
        <f t="shared" si="4"/>
        <v>0</v>
      </c>
      <c r="N65" s="13">
        <v>0</v>
      </c>
      <c r="O65" s="19">
        <f t="shared" si="5"/>
        <v>0</v>
      </c>
      <c r="P65" s="18">
        <v>0</v>
      </c>
    </row>
    <row r="66" spans="1:16" ht="15">
      <c r="A66" s="14" t="s">
        <v>22</v>
      </c>
      <c r="B66" s="13">
        <v>61</v>
      </c>
      <c r="C66" s="19">
        <f t="shared" si="0"/>
        <v>2.6126334102703903</v>
      </c>
      <c r="D66" s="13">
        <v>43</v>
      </c>
      <c r="E66" s="19">
        <f t="shared" si="1"/>
        <v>1.901285268841737</v>
      </c>
      <c r="F66" s="17">
        <f>C66/E66</f>
        <v>1.3741406684658146</v>
      </c>
      <c r="G66" s="13">
        <v>2</v>
      </c>
      <c r="H66" s="19">
        <f t="shared" si="2"/>
        <v>0.5394019650413586</v>
      </c>
      <c r="I66" s="13">
        <v>2</v>
      </c>
      <c r="J66" s="19">
        <f t="shared" si="3"/>
        <v>0.5548419671367103</v>
      </c>
      <c r="K66" s="17">
        <v>0</v>
      </c>
      <c r="L66" s="13">
        <v>2</v>
      </c>
      <c r="M66" s="19">
        <f t="shared" si="4"/>
        <v>0.66875094043101</v>
      </c>
      <c r="N66" s="13">
        <v>2</v>
      </c>
      <c r="O66" s="19">
        <f t="shared" si="5"/>
        <v>0.6870538444097863</v>
      </c>
      <c r="P66" s="17">
        <v>0</v>
      </c>
    </row>
    <row r="67" spans="1:16" ht="15">
      <c r="A67" s="14" t="s">
        <v>23</v>
      </c>
      <c r="B67" s="13">
        <v>2</v>
      </c>
      <c r="C67" s="19">
        <f t="shared" si="0"/>
        <v>0.08566011181214395</v>
      </c>
      <c r="D67" s="13">
        <v>2</v>
      </c>
      <c r="E67" s="19">
        <f t="shared" si="1"/>
        <v>0.08843187296938311</v>
      </c>
      <c r="F67" s="18">
        <v>0</v>
      </c>
      <c r="G67" s="13">
        <v>2</v>
      </c>
      <c r="H67" s="19">
        <f t="shared" si="2"/>
        <v>0.5394019650413586</v>
      </c>
      <c r="I67" s="13">
        <v>2</v>
      </c>
      <c r="J67" s="19">
        <f t="shared" si="3"/>
        <v>0.5548419671367103</v>
      </c>
      <c r="K67" s="18">
        <v>0</v>
      </c>
      <c r="L67" s="13">
        <v>2</v>
      </c>
      <c r="M67" s="19">
        <f t="shared" si="4"/>
        <v>0.66875094043101</v>
      </c>
      <c r="N67" s="13">
        <v>2</v>
      </c>
      <c r="O67" s="19">
        <f t="shared" si="5"/>
        <v>0.6870538444097863</v>
      </c>
      <c r="P67" s="17">
        <v>0</v>
      </c>
    </row>
    <row r="68" spans="1:16" ht="15">
      <c r="A68" s="14" t="s">
        <v>24</v>
      </c>
      <c r="B68" s="13">
        <v>11</v>
      </c>
      <c r="C68" s="19">
        <f t="shared" si="0"/>
        <v>0.4711306149667917</v>
      </c>
      <c r="D68" s="13">
        <v>4</v>
      </c>
      <c r="E68" s="19">
        <f t="shared" si="1"/>
        <v>0.17686374593876622</v>
      </c>
      <c r="F68" s="17">
        <f>C68/E68</f>
        <v>2.663805476165288</v>
      </c>
      <c r="G68" s="13">
        <v>0</v>
      </c>
      <c r="H68" s="19">
        <f t="shared" si="2"/>
        <v>0</v>
      </c>
      <c r="I68" s="13">
        <v>0</v>
      </c>
      <c r="J68" s="19">
        <f t="shared" si="3"/>
        <v>0</v>
      </c>
      <c r="K68" s="18">
        <v>0</v>
      </c>
      <c r="L68" s="13">
        <v>0</v>
      </c>
      <c r="M68" s="19">
        <f t="shared" si="4"/>
        <v>0</v>
      </c>
      <c r="N68" s="13">
        <v>0</v>
      </c>
      <c r="O68" s="19">
        <f t="shared" si="5"/>
        <v>0</v>
      </c>
      <c r="P68" s="18">
        <v>0</v>
      </c>
    </row>
    <row r="69" spans="1:16" ht="15">
      <c r="A69" s="14" t="s">
        <v>25</v>
      </c>
      <c r="B69" s="13">
        <v>7083</v>
      </c>
      <c r="C69" s="19">
        <f t="shared" si="0"/>
        <v>303.3652859827078</v>
      </c>
      <c r="D69" s="13">
        <v>6992</v>
      </c>
      <c r="E69" s="19">
        <f t="shared" si="1"/>
        <v>309.15782790096335</v>
      </c>
      <c r="F69" s="17">
        <f>-E69/C69</f>
        <v>-1.0190942806771428</v>
      </c>
      <c r="G69" s="13">
        <v>1897</v>
      </c>
      <c r="H69" s="19">
        <f t="shared" si="2"/>
        <v>511.62276384172867</v>
      </c>
      <c r="I69" s="13">
        <v>1932</v>
      </c>
      <c r="J69" s="19">
        <f t="shared" si="3"/>
        <v>535.9773402540621</v>
      </c>
      <c r="K69" s="17">
        <f>-J69/H69</f>
        <v>-1.047602605148874</v>
      </c>
      <c r="L69" s="13">
        <v>1697</v>
      </c>
      <c r="M69" s="19">
        <f t="shared" si="4"/>
        <v>567.435172955712</v>
      </c>
      <c r="N69" s="13">
        <v>1722</v>
      </c>
      <c r="O69" s="19">
        <f t="shared" si="5"/>
        <v>591.5533600368261</v>
      </c>
      <c r="P69" s="17">
        <f>-O69/M69</f>
        <v>-1.0425038634025539</v>
      </c>
    </row>
    <row r="70" spans="1:16" ht="15">
      <c r="A70" s="14" t="s">
        <v>98</v>
      </c>
      <c r="B70" s="13">
        <v>417</v>
      </c>
      <c r="C70" s="19">
        <f aca="true" t="shared" si="9" ref="C70:C119">B70*100000/2334809</f>
        <v>17.860133312832012</v>
      </c>
      <c r="D70" s="13">
        <v>249</v>
      </c>
      <c r="E70" s="19">
        <f aca="true" t="shared" si="10" ref="E70:E119">D70*100000/2261628</f>
        <v>11.009768184688198</v>
      </c>
      <c r="F70" s="17">
        <f>C70/E70</f>
        <v>1.6222079351017524</v>
      </c>
      <c r="G70" s="13">
        <v>136</v>
      </c>
      <c r="H70" s="19">
        <f aca="true" t="shared" si="11" ref="H70:H119">G70*100000/370781</f>
        <v>36.679333622812386</v>
      </c>
      <c r="I70" s="13">
        <v>76</v>
      </c>
      <c r="J70" s="19">
        <f aca="true" t="shared" si="12" ref="J70:J119">I70*100000/360463</f>
        <v>21.08399475119499</v>
      </c>
      <c r="K70" s="17">
        <f>H70/J70</f>
        <v>1.7396766625894502</v>
      </c>
      <c r="L70" s="13">
        <v>119</v>
      </c>
      <c r="M70" s="19">
        <f aca="true" t="shared" si="13" ref="M70:M119">L70*100000/299065</f>
        <v>39.790680955645094</v>
      </c>
      <c r="N70" s="13">
        <v>70</v>
      </c>
      <c r="O70" s="19">
        <f aca="true" t="shared" si="14" ref="O70:O119">N70*100000/291098</f>
        <v>24.046884554342522</v>
      </c>
      <c r="P70" s="17">
        <f>M70/O70</f>
        <v>1.6547125206894824</v>
      </c>
    </row>
    <row r="71" spans="1:16" ht="15">
      <c r="A71" s="14" t="s">
        <v>26</v>
      </c>
      <c r="B71" s="13">
        <v>0</v>
      </c>
      <c r="C71" s="19">
        <f t="shared" si="9"/>
        <v>0</v>
      </c>
      <c r="D71" s="13">
        <v>7</v>
      </c>
      <c r="E71" s="19">
        <f t="shared" si="10"/>
        <v>0.3095115553928409</v>
      </c>
      <c r="F71" s="17">
        <v>0</v>
      </c>
      <c r="G71" s="13">
        <v>0</v>
      </c>
      <c r="H71" s="19">
        <f t="shared" si="11"/>
        <v>0</v>
      </c>
      <c r="I71" s="13">
        <v>0</v>
      </c>
      <c r="J71" s="19">
        <f t="shared" si="12"/>
        <v>0</v>
      </c>
      <c r="K71" s="18">
        <v>0</v>
      </c>
      <c r="L71" s="13">
        <v>0</v>
      </c>
      <c r="M71" s="19">
        <f t="shared" si="13"/>
        <v>0</v>
      </c>
      <c r="N71" s="13">
        <v>0</v>
      </c>
      <c r="O71" s="19">
        <f t="shared" si="14"/>
        <v>0</v>
      </c>
      <c r="P71" s="18">
        <v>0</v>
      </c>
    </row>
    <row r="72" spans="1:16" ht="15">
      <c r="A72" s="14" t="s">
        <v>27</v>
      </c>
      <c r="B72" s="13">
        <v>5</v>
      </c>
      <c r="C72" s="19">
        <f t="shared" si="9"/>
        <v>0.21415027953035987</v>
      </c>
      <c r="D72" s="13">
        <v>2</v>
      </c>
      <c r="E72" s="19">
        <f t="shared" si="10"/>
        <v>0.08843187296938311</v>
      </c>
      <c r="F72" s="17">
        <f>C72/E72</f>
        <v>2.421641341968444</v>
      </c>
      <c r="G72" s="13">
        <v>0</v>
      </c>
      <c r="H72" s="19">
        <f t="shared" si="11"/>
        <v>0</v>
      </c>
      <c r="I72" s="13">
        <v>1</v>
      </c>
      <c r="J72" s="19">
        <f t="shared" si="12"/>
        <v>0.27742098356835515</v>
      </c>
      <c r="K72" s="18">
        <v>0</v>
      </c>
      <c r="L72" s="13">
        <v>0</v>
      </c>
      <c r="M72" s="19">
        <f t="shared" si="13"/>
        <v>0</v>
      </c>
      <c r="N72" s="13">
        <v>1</v>
      </c>
      <c r="O72" s="19">
        <f t="shared" si="14"/>
        <v>0.34352692220489317</v>
      </c>
      <c r="P72" s="18">
        <v>0</v>
      </c>
    </row>
    <row r="73" spans="1:16" ht="15">
      <c r="A73" s="14" t="s">
        <v>28</v>
      </c>
      <c r="B73" s="13">
        <v>0</v>
      </c>
      <c r="C73" s="19">
        <f t="shared" si="9"/>
        <v>0</v>
      </c>
      <c r="D73" s="13">
        <v>0</v>
      </c>
      <c r="E73" s="19">
        <f t="shared" si="10"/>
        <v>0</v>
      </c>
      <c r="F73" s="18">
        <v>0</v>
      </c>
      <c r="G73" s="13">
        <v>0</v>
      </c>
      <c r="H73" s="19">
        <f t="shared" si="11"/>
        <v>0</v>
      </c>
      <c r="I73" s="13">
        <v>0</v>
      </c>
      <c r="J73" s="19">
        <f t="shared" si="12"/>
        <v>0</v>
      </c>
      <c r="K73" s="18">
        <v>0</v>
      </c>
      <c r="L73" s="13">
        <v>0</v>
      </c>
      <c r="M73" s="19">
        <f t="shared" si="13"/>
        <v>0</v>
      </c>
      <c r="N73" s="13">
        <v>0</v>
      </c>
      <c r="O73" s="19">
        <f t="shared" si="14"/>
        <v>0</v>
      </c>
      <c r="P73" s="18">
        <v>0</v>
      </c>
    </row>
    <row r="74" spans="1:16" ht="15">
      <c r="A74" s="14" t="s">
        <v>29</v>
      </c>
      <c r="B74" s="13">
        <v>5</v>
      </c>
      <c r="C74" s="19">
        <f t="shared" si="9"/>
        <v>0.21415027953035987</v>
      </c>
      <c r="D74" s="13">
        <v>2</v>
      </c>
      <c r="E74" s="19">
        <f t="shared" si="10"/>
        <v>0.08843187296938311</v>
      </c>
      <c r="F74" s="17">
        <f>C74/E74</f>
        <v>2.421641341968444</v>
      </c>
      <c r="G74" s="13">
        <v>0</v>
      </c>
      <c r="H74" s="19">
        <f t="shared" si="11"/>
        <v>0</v>
      </c>
      <c r="I74" s="13">
        <v>1</v>
      </c>
      <c r="J74" s="19">
        <f t="shared" si="12"/>
        <v>0.27742098356835515</v>
      </c>
      <c r="K74" s="18">
        <v>0</v>
      </c>
      <c r="L74" s="13">
        <v>0</v>
      </c>
      <c r="M74" s="19">
        <f t="shared" si="13"/>
        <v>0</v>
      </c>
      <c r="N74" s="13">
        <v>1</v>
      </c>
      <c r="O74" s="19">
        <f t="shared" si="14"/>
        <v>0.34352692220489317</v>
      </c>
      <c r="P74" s="18">
        <v>0</v>
      </c>
    </row>
    <row r="75" spans="1:16" ht="15">
      <c r="A75" s="14" t="s">
        <v>30</v>
      </c>
      <c r="B75" s="13">
        <v>709</v>
      </c>
      <c r="C75" s="19">
        <f t="shared" si="9"/>
        <v>30.36650963740503</v>
      </c>
      <c r="D75" s="13">
        <v>878</v>
      </c>
      <c r="E75" s="19">
        <f t="shared" si="10"/>
        <v>38.82159223355919</v>
      </c>
      <c r="F75" s="17">
        <f>-E75/C75</f>
        <v>-1.278434456152949</v>
      </c>
      <c r="G75" s="13">
        <v>469</v>
      </c>
      <c r="H75" s="19">
        <f t="shared" si="11"/>
        <v>126.4897608021986</v>
      </c>
      <c r="I75" s="13">
        <v>583</v>
      </c>
      <c r="J75" s="19">
        <f t="shared" si="12"/>
        <v>161.73643342035106</v>
      </c>
      <c r="K75" s="17">
        <f>-J75/H75</f>
        <v>-1.278652377825825</v>
      </c>
      <c r="L75" s="13">
        <v>440</v>
      </c>
      <c r="M75" s="19">
        <f t="shared" si="13"/>
        <v>147.12520689482218</v>
      </c>
      <c r="N75" s="13">
        <v>535</v>
      </c>
      <c r="O75" s="19">
        <f t="shared" si="14"/>
        <v>183.78690337961785</v>
      </c>
      <c r="P75" s="17">
        <f>-O75/M75</f>
        <v>-1.2491870513460321</v>
      </c>
    </row>
    <row r="76" spans="1:16" ht="15">
      <c r="A76" s="14" t="s">
        <v>31</v>
      </c>
      <c r="B76" s="13">
        <v>0</v>
      </c>
      <c r="C76" s="19">
        <f t="shared" si="9"/>
        <v>0</v>
      </c>
      <c r="D76" s="13">
        <v>0</v>
      </c>
      <c r="E76" s="19">
        <f t="shared" si="10"/>
        <v>0</v>
      </c>
      <c r="F76" s="18">
        <v>0</v>
      </c>
      <c r="G76" s="13">
        <v>0</v>
      </c>
      <c r="H76" s="19">
        <f t="shared" si="11"/>
        <v>0</v>
      </c>
      <c r="I76" s="13">
        <v>0</v>
      </c>
      <c r="J76" s="19">
        <f t="shared" si="12"/>
        <v>0</v>
      </c>
      <c r="K76" s="18">
        <v>0</v>
      </c>
      <c r="L76" s="13">
        <v>0</v>
      </c>
      <c r="M76" s="19">
        <f t="shared" si="13"/>
        <v>0</v>
      </c>
      <c r="N76" s="13">
        <v>0</v>
      </c>
      <c r="O76" s="19">
        <f t="shared" si="14"/>
        <v>0</v>
      </c>
      <c r="P76" s="18">
        <v>0</v>
      </c>
    </row>
    <row r="77" spans="1:16" ht="15">
      <c r="A77" s="14" t="s">
        <v>32</v>
      </c>
      <c r="B77" s="13">
        <v>6</v>
      </c>
      <c r="C77" s="19">
        <f t="shared" si="9"/>
        <v>0.25698033543643184</v>
      </c>
      <c r="D77" s="13">
        <v>14</v>
      </c>
      <c r="E77" s="19">
        <f t="shared" si="10"/>
        <v>0.6190231107856818</v>
      </c>
      <c r="F77" s="17">
        <f>-E77/C77</f>
        <v>-2.4088345504506785</v>
      </c>
      <c r="G77" s="13">
        <v>0</v>
      </c>
      <c r="H77" s="19">
        <f t="shared" si="11"/>
        <v>0</v>
      </c>
      <c r="I77" s="13">
        <v>2</v>
      </c>
      <c r="J77" s="19">
        <f t="shared" si="12"/>
        <v>0.5548419671367103</v>
      </c>
      <c r="K77" s="18">
        <v>0</v>
      </c>
      <c r="L77" s="13">
        <v>0</v>
      </c>
      <c r="M77" s="19">
        <f t="shared" si="13"/>
        <v>0</v>
      </c>
      <c r="N77" s="13">
        <v>0</v>
      </c>
      <c r="O77" s="19">
        <f t="shared" si="14"/>
        <v>0</v>
      </c>
      <c r="P77" s="18">
        <v>0</v>
      </c>
    </row>
    <row r="78" spans="1:16" ht="15">
      <c r="A78" s="23" t="s">
        <v>99</v>
      </c>
      <c r="B78" s="13">
        <v>238</v>
      </c>
      <c r="C78" s="19">
        <f t="shared" si="9"/>
        <v>10.19355330564513</v>
      </c>
      <c r="D78" s="13">
        <v>230</v>
      </c>
      <c r="E78" s="19">
        <f t="shared" si="10"/>
        <v>10.16966539147906</v>
      </c>
      <c r="F78" s="17">
        <f>C78/E78</f>
        <v>1.0023489380669384</v>
      </c>
      <c r="G78" s="13">
        <v>146</v>
      </c>
      <c r="H78" s="19">
        <f t="shared" si="11"/>
        <v>39.37634344801918</v>
      </c>
      <c r="I78" s="13">
        <v>152</v>
      </c>
      <c r="J78" s="19">
        <f t="shared" si="12"/>
        <v>42.16798950238998</v>
      </c>
      <c r="K78" s="17">
        <f>-J78/H78</f>
        <v>-1.0708965284716205</v>
      </c>
      <c r="L78" s="13">
        <v>130</v>
      </c>
      <c r="M78" s="19">
        <f t="shared" si="13"/>
        <v>43.46881112801565</v>
      </c>
      <c r="N78" s="13">
        <v>141</v>
      </c>
      <c r="O78" s="19">
        <f t="shared" si="14"/>
        <v>48.43729603088994</v>
      </c>
      <c r="P78" s="17">
        <f>-O78/M78</f>
        <v>-1.114299995190623</v>
      </c>
    </row>
    <row r="79" spans="1:16" ht="33.75">
      <c r="A79" s="21" t="s">
        <v>100</v>
      </c>
      <c r="B79" s="13">
        <v>1053</v>
      </c>
      <c r="C79" s="19">
        <f t="shared" si="9"/>
        <v>45.10004886909379</v>
      </c>
      <c r="D79" s="13">
        <v>1180</v>
      </c>
      <c r="E79" s="19">
        <f t="shared" si="10"/>
        <v>52.17480505193604</v>
      </c>
      <c r="F79" s="17">
        <f>-E79/C79</f>
        <v>-1.1568680380674807</v>
      </c>
      <c r="G79" s="13">
        <v>30</v>
      </c>
      <c r="H79" s="19">
        <f t="shared" si="11"/>
        <v>8.09102947562038</v>
      </c>
      <c r="I79" s="13">
        <v>23</v>
      </c>
      <c r="J79" s="19">
        <f t="shared" si="12"/>
        <v>6.380682622072168</v>
      </c>
      <c r="K79" s="17">
        <f>H79/J79</f>
        <v>1.268050764291543</v>
      </c>
      <c r="L79" s="13">
        <v>14</v>
      </c>
      <c r="M79" s="19">
        <f t="shared" si="13"/>
        <v>4.68125658301707</v>
      </c>
      <c r="N79" s="13">
        <v>12</v>
      </c>
      <c r="O79" s="19">
        <f t="shared" si="14"/>
        <v>4.122323066458718</v>
      </c>
      <c r="P79" s="17">
        <f>M79/O79</f>
        <v>1.1355870240025858</v>
      </c>
    </row>
    <row r="80" spans="1:16" ht="15">
      <c r="A80" s="14" t="s">
        <v>101</v>
      </c>
      <c r="B80" s="13">
        <v>1002</v>
      </c>
      <c r="C80" s="19">
        <f t="shared" si="9"/>
        <v>42.915716017884115</v>
      </c>
      <c r="D80" s="13">
        <v>1133</v>
      </c>
      <c r="E80" s="19">
        <f t="shared" si="10"/>
        <v>50.09665603715553</v>
      </c>
      <c r="F80" s="17">
        <f>-E80/C80</f>
        <v>-1.1673265806931645</v>
      </c>
      <c r="G80" s="13">
        <v>27</v>
      </c>
      <c r="H80" s="19">
        <f t="shared" si="11"/>
        <v>7.281926528058341</v>
      </c>
      <c r="I80" s="13">
        <v>20</v>
      </c>
      <c r="J80" s="19">
        <f t="shared" si="12"/>
        <v>5.548419671367103</v>
      </c>
      <c r="K80" s="17">
        <f>H80/J80</f>
        <v>1.3124325410417468</v>
      </c>
      <c r="L80" s="13">
        <v>12</v>
      </c>
      <c r="M80" s="19">
        <f t="shared" si="13"/>
        <v>4.01250564258606</v>
      </c>
      <c r="N80" s="13">
        <v>9</v>
      </c>
      <c r="O80" s="19">
        <f t="shared" si="14"/>
        <v>3.091742299844039</v>
      </c>
      <c r="P80" s="17">
        <f>M80/O80</f>
        <v>1.2978137417172408</v>
      </c>
    </row>
    <row r="81" spans="1:16" ht="22.5">
      <c r="A81" s="21" t="s">
        <v>116</v>
      </c>
      <c r="B81" s="13">
        <v>443</v>
      </c>
      <c r="C81" s="19">
        <f t="shared" si="9"/>
        <v>18.973714766389886</v>
      </c>
      <c r="D81" s="13">
        <v>445</v>
      </c>
      <c r="E81" s="19">
        <f t="shared" si="10"/>
        <v>19.676091735687745</v>
      </c>
      <c r="F81" s="17">
        <f>-E81/C81</f>
        <v>-1.0370184214291054</v>
      </c>
      <c r="G81" s="13">
        <v>4</v>
      </c>
      <c r="H81" s="19">
        <f t="shared" si="11"/>
        <v>1.0788039300827172</v>
      </c>
      <c r="I81" s="13">
        <v>3</v>
      </c>
      <c r="J81" s="19">
        <f t="shared" si="12"/>
        <v>0.8322629507050654</v>
      </c>
      <c r="K81" s="17">
        <f>H81/J81</f>
        <v>1.2962296701646885</v>
      </c>
      <c r="L81" s="13">
        <v>0</v>
      </c>
      <c r="M81" s="19">
        <f t="shared" si="13"/>
        <v>0</v>
      </c>
      <c r="N81" s="13">
        <v>0</v>
      </c>
      <c r="O81" s="19">
        <f t="shared" si="14"/>
        <v>0</v>
      </c>
      <c r="P81" s="18">
        <v>0</v>
      </c>
    </row>
    <row r="82" spans="1:16" ht="15">
      <c r="A82" s="29" t="s">
        <v>33</v>
      </c>
      <c r="B82" s="13">
        <v>263</v>
      </c>
      <c r="C82" s="19">
        <f t="shared" si="9"/>
        <v>11.26430470329693</v>
      </c>
      <c r="D82" s="13">
        <v>318</v>
      </c>
      <c r="E82" s="19">
        <f t="shared" si="10"/>
        <v>14.060667802131915</v>
      </c>
      <c r="F82" s="24">
        <f aca="true" t="shared" si="15" ref="F82:F92">-E82/C82</f>
        <v>-1.2482499517272934</v>
      </c>
      <c r="G82" s="13">
        <v>8</v>
      </c>
      <c r="H82" s="19">
        <f t="shared" si="11"/>
        <v>2.1576078601654345</v>
      </c>
      <c r="I82" s="13">
        <v>14</v>
      </c>
      <c r="J82" s="19">
        <f t="shared" si="12"/>
        <v>3.883893769956972</v>
      </c>
      <c r="K82" s="17">
        <f>-J82/H82</f>
        <v>-1.8000925198980202</v>
      </c>
      <c r="L82" s="13">
        <v>4</v>
      </c>
      <c r="M82" s="19">
        <f t="shared" si="13"/>
        <v>1.33750188086202</v>
      </c>
      <c r="N82" s="13">
        <v>6</v>
      </c>
      <c r="O82" s="19">
        <f t="shared" si="14"/>
        <v>2.061161533229359</v>
      </c>
      <c r="P82" s="17">
        <f>-O82/M82</f>
        <v>-1.5410531848380957</v>
      </c>
    </row>
    <row r="83" spans="1:16" ht="15">
      <c r="A83" s="14" t="s">
        <v>102</v>
      </c>
      <c r="B83" s="13">
        <v>321</v>
      </c>
      <c r="C83" s="19">
        <f t="shared" si="9"/>
        <v>13.748447945849104</v>
      </c>
      <c r="D83" s="13">
        <v>408</v>
      </c>
      <c r="E83" s="19">
        <f t="shared" si="10"/>
        <v>18.040102085754157</v>
      </c>
      <c r="F83" s="24">
        <f t="shared" si="15"/>
        <v>-1.312155536160049</v>
      </c>
      <c r="G83" s="13">
        <v>9</v>
      </c>
      <c r="H83" s="19">
        <f t="shared" si="11"/>
        <v>2.427308842686114</v>
      </c>
      <c r="I83" s="13">
        <v>15</v>
      </c>
      <c r="J83" s="19">
        <f t="shared" si="12"/>
        <v>4.161314753525327</v>
      </c>
      <c r="K83" s="17">
        <f>-J83/H83</f>
        <v>-1.714373828474305</v>
      </c>
      <c r="L83" s="13">
        <v>1</v>
      </c>
      <c r="M83" s="19">
        <f t="shared" si="13"/>
        <v>0.334375470215505</v>
      </c>
      <c r="N83" s="13">
        <v>2</v>
      </c>
      <c r="O83" s="19">
        <f t="shared" si="14"/>
        <v>0.6870538444097863</v>
      </c>
      <c r="P83" s="17">
        <f>-O83/M83</f>
        <v>-2.054737579784127</v>
      </c>
    </row>
    <row r="84" spans="1:16" ht="22.5">
      <c r="A84" s="21" t="s">
        <v>114</v>
      </c>
      <c r="B84" s="13">
        <v>154</v>
      </c>
      <c r="C84" s="19">
        <f t="shared" si="9"/>
        <v>6.595828609535084</v>
      </c>
      <c r="D84" s="13">
        <v>127</v>
      </c>
      <c r="E84" s="19">
        <f t="shared" si="10"/>
        <v>5.615423933555828</v>
      </c>
      <c r="F84" s="17">
        <f>C84/E84</f>
        <v>1.1745913910650088</v>
      </c>
      <c r="G84" s="13">
        <v>3</v>
      </c>
      <c r="H84" s="19">
        <f t="shared" si="11"/>
        <v>0.8091029475620379</v>
      </c>
      <c r="I84" s="13">
        <v>3</v>
      </c>
      <c r="J84" s="19">
        <f t="shared" si="12"/>
        <v>0.8322629507050654</v>
      </c>
      <c r="K84" s="17">
        <v>0</v>
      </c>
      <c r="L84" s="13">
        <v>3</v>
      </c>
      <c r="M84" s="19">
        <f t="shared" si="13"/>
        <v>1.003126410646515</v>
      </c>
      <c r="N84" s="13">
        <v>0</v>
      </c>
      <c r="O84" s="19">
        <f t="shared" si="14"/>
        <v>0</v>
      </c>
      <c r="P84" s="17">
        <v>3</v>
      </c>
    </row>
    <row r="85" spans="1:16" ht="22.5">
      <c r="A85" s="21" t="s">
        <v>115</v>
      </c>
      <c r="B85" s="13">
        <v>11</v>
      </c>
      <c r="C85" s="19">
        <f t="shared" si="9"/>
        <v>0.4711306149667917</v>
      </c>
      <c r="D85" s="13">
        <v>10</v>
      </c>
      <c r="E85" s="19">
        <f t="shared" si="10"/>
        <v>0.4421593648469156</v>
      </c>
      <c r="F85" s="17">
        <f>C85/E85</f>
        <v>1.0655221904661152</v>
      </c>
      <c r="G85" s="13">
        <v>2</v>
      </c>
      <c r="H85" s="19">
        <f t="shared" si="11"/>
        <v>0.5394019650413586</v>
      </c>
      <c r="I85" s="13">
        <v>0</v>
      </c>
      <c r="J85" s="19">
        <f t="shared" si="12"/>
        <v>0</v>
      </c>
      <c r="K85" s="18">
        <v>2</v>
      </c>
      <c r="L85" s="13">
        <v>1</v>
      </c>
      <c r="M85" s="19">
        <f t="shared" si="13"/>
        <v>0.334375470215505</v>
      </c>
      <c r="N85" s="13">
        <v>0</v>
      </c>
      <c r="O85" s="19">
        <f t="shared" si="14"/>
        <v>0</v>
      </c>
      <c r="P85" s="18">
        <v>1</v>
      </c>
    </row>
    <row r="86" spans="1:16" ht="33.75">
      <c r="A86" s="21" t="s">
        <v>103</v>
      </c>
      <c r="B86" s="13">
        <v>261197</v>
      </c>
      <c r="C86" s="19">
        <f t="shared" si="9"/>
        <v>11187.082112498281</v>
      </c>
      <c r="D86" s="13">
        <v>315657</v>
      </c>
      <c r="E86" s="19">
        <f t="shared" si="10"/>
        <v>13957.069862948283</v>
      </c>
      <c r="F86" s="24">
        <f t="shared" si="15"/>
        <v>-1.2476059192732083</v>
      </c>
      <c r="G86" s="13">
        <v>182965</v>
      </c>
      <c r="H86" s="19">
        <f t="shared" si="11"/>
        <v>49345.84026689609</v>
      </c>
      <c r="I86" s="13">
        <v>204595</v>
      </c>
      <c r="J86" s="19">
        <f t="shared" si="12"/>
        <v>56758.94613316762</v>
      </c>
      <c r="K86" s="17">
        <f>-J86/H86</f>
        <v>-1.1502275739186196</v>
      </c>
      <c r="L86" s="13">
        <v>163694</v>
      </c>
      <c r="M86" s="19">
        <f t="shared" si="13"/>
        <v>54735.258221456876</v>
      </c>
      <c r="N86" s="13">
        <v>185028</v>
      </c>
      <c r="O86" s="19">
        <f t="shared" si="14"/>
        <v>63562.09936172698</v>
      </c>
      <c r="P86" s="17">
        <f>-O86/M86</f>
        <v>-1.1612642641523134</v>
      </c>
    </row>
    <row r="87" spans="1:16" ht="22.5">
      <c r="A87" s="21" t="s">
        <v>104</v>
      </c>
      <c r="B87" s="13">
        <v>260873</v>
      </c>
      <c r="C87" s="19">
        <f t="shared" si="9"/>
        <v>11173.205174384713</v>
      </c>
      <c r="D87" s="13">
        <v>313370</v>
      </c>
      <c r="E87" s="19">
        <f t="shared" si="10"/>
        <v>13855.948016207794</v>
      </c>
      <c r="F87" s="24">
        <f t="shared" si="15"/>
        <v>-1.2401050370016868</v>
      </c>
      <c r="G87" s="13">
        <v>182782</v>
      </c>
      <c r="H87" s="19">
        <f t="shared" si="11"/>
        <v>49296.48498709481</v>
      </c>
      <c r="I87" s="13">
        <v>203668</v>
      </c>
      <c r="J87" s="19">
        <f t="shared" si="12"/>
        <v>56501.77688139975</v>
      </c>
      <c r="K87" s="17">
        <f>-J87/H87</f>
        <v>-1.1461623865513169</v>
      </c>
      <c r="L87" s="13">
        <v>163518</v>
      </c>
      <c r="M87" s="19">
        <f t="shared" si="13"/>
        <v>54676.40813869894</v>
      </c>
      <c r="N87" s="13">
        <v>184187</v>
      </c>
      <c r="O87" s="19">
        <f t="shared" si="14"/>
        <v>63273.193220152665</v>
      </c>
      <c r="P87" s="17">
        <f>-O87/M87</f>
        <v>-1.157230245623415</v>
      </c>
    </row>
    <row r="88" spans="1:16" ht="15">
      <c r="A88" s="14" t="s">
        <v>34</v>
      </c>
      <c r="B88" s="13">
        <v>324</v>
      </c>
      <c r="C88" s="19">
        <f t="shared" si="9"/>
        <v>13.87693811356732</v>
      </c>
      <c r="D88" s="13">
        <v>2287</v>
      </c>
      <c r="E88" s="19">
        <f t="shared" si="10"/>
        <v>101.12184674048959</v>
      </c>
      <c r="F88" s="24">
        <f t="shared" si="15"/>
        <v>-7.287043144022091</v>
      </c>
      <c r="G88" s="13">
        <v>183</v>
      </c>
      <c r="H88" s="19">
        <f t="shared" si="11"/>
        <v>49.35527980128432</v>
      </c>
      <c r="I88" s="13">
        <v>927</v>
      </c>
      <c r="J88" s="19">
        <f t="shared" si="12"/>
        <v>257.1692517678652</v>
      </c>
      <c r="K88" s="17">
        <f>-J88/H88</f>
        <v>-5.210572259002231</v>
      </c>
      <c r="L88" s="13">
        <v>176</v>
      </c>
      <c r="M88" s="19">
        <f t="shared" si="13"/>
        <v>58.85008275792888</v>
      </c>
      <c r="N88" s="13">
        <v>841</v>
      </c>
      <c r="O88" s="19">
        <f t="shared" si="14"/>
        <v>288.9061415743152</v>
      </c>
      <c r="P88" s="17">
        <f>-O88/M88</f>
        <v>-4.90918836533651</v>
      </c>
    </row>
    <row r="89" spans="1:16" ht="15">
      <c r="A89" s="14" t="s">
        <v>117</v>
      </c>
      <c r="B89" s="13">
        <v>4687</v>
      </c>
      <c r="C89" s="19">
        <f t="shared" si="9"/>
        <v>200.74447203175933</v>
      </c>
      <c r="D89" s="26">
        <v>4430</v>
      </c>
      <c r="E89" s="19">
        <f t="shared" si="10"/>
        <v>195.8765986271836</v>
      </c>
      <c r="F89" s="17">
        <f>C89/E89</f>
        <v>1.0248517354226723</v>
      </c>
      <c r="G89" s="13">
        <v>1199</v>
      </c>
      <c r="H89" s="19">
        <f t="shared" si="11"/>
        <v>323.3714780422945</v>
      </c>
      <c r="I89" s="26">
        <v>813</v>
      </c>
      <c r="J89" s="19">
        <f t="shared" si="12"/>
        <v>225.54325964107272</v>
      </c>
      <c r="K89" s="17">
        <f>H89/J89</f>
        <v>1.4337448104496875</v>
      </c>
      <c r="L89" s="13">
        <v>1092</v>
      </c>
      <c r="M89" s="19">
        <f t="shared" si="13"/>
        <v>365.13801347533143</v>
      </c>
      <c r="N89" s="26">
        <v>740</v>
      </c>
      <c r="O89" s="19">
        <f t="shared" si="14"/>
        <v>254.20992243162095</v>
      </c>
      <c r="P89" s="17">
        <f>M89/O89</f>
        <v>1.436364127657325</v>
      </c>
    </row>
    <row r="90" spans="1:16" ht="15">
      <c r="A90" s="14" t="s">
        <v>118</v>
      </c>
      <c r="B90" s="13">
        <v>345</v>
      </c>
      <c r="C90" s="19">
        <f t="shared" si="9"/>
        <v>14.77636928759483</v>
      </c>
      <c r="D90" s="26">
        <v>490</v>
      </c>
      <c r="E90" s="19">
        <f t="shared" si="10"/>
        <v>21.665808877498865</v>
      </c>
      <c r="F90" s="24">
        <f t="shared" si="15"/>
        <v>-1.4662471176656304</v>
      </c>
      <c r="G90" s="13">
        <v>84</v>
      </c>
      <c r="H90" s="19">
        <f t="shared" si="11"/>
        <v>22.654882531737062</v>
      </c>
      <c r="I90" s="26">
        <v>71</v>
      </c>
      <c r="J90" s="19">
        <f t="shared" si="12"/>
        <v>19.696889833353215</v>
      </c>
      <c r="K90" s="17">
        <f>H90/J90</f>
        <v>1.1501756228221882</v>
      </c>
      <c r="L90" s="13">
        <v>73</v>
      </c>
      <c r="M90" s="19">
        <f t="shared" si="13"/>
        <v>24.409409325731865</v>
      </c>
      <c r="N90" s="26">
        <v>66</v>
      </c>
      <c r="O90" s="19">
        <f t="shared" si="14"/>
        <v>22.672776865522952</v>
      </c>
      <c r="P90" s="17">
        <f>M90/O90</f>
        <v>1.0765954902881658</v>
      </c>
    </row>
    <row r="91" spans="1:16" ht="15">
      <c r="A91" s="14" t="s">
        <v>119</v>
      </c>
      <c r="B91" s="13">
        <v>2451</v>
      </c>
      <c r="C91" s="19">
        <f t="shared" si="9"/>
        <v>104.97646702578241</v>
      </c>
      <c r="D91" s="26">
        <v>2357</v>
      </c>
      <c r="E91" s="19">
        <f t="shared" si="10"/>
        <v>104.216962294418</v>
      </c>
      <c r="F91" s="17">
        <f>C91/E91</f>
        <v>1.0072877266295555</v>
      </c>
      <c r="G91" s="13">
        <v>589</v>
      </c>
      <c r="H91" s="19">
        <f t="shared" si="11"/>
        <v>158.8538787046801</v>
      </c>
      <c r="I91" s="26">
        <v>393</v>
      </c>
      <c r="J91" s="19">
        <f t="shared" si="12"/>
        <v>109.02644654236357</v>
      </c>
      <c r="K91" s="17">
        <f>H91/J91</f>
        <v>1.4570215185629798</v>
      </c>
      <c r="L91" s="13">
        <v>516</v>
      </c>
      <c r="M91" s="19">
        <f t="shared" si="13"/>
        <v>172.5377426312006</v>
      </c>
      <c r="N91" s="26">
        <v>343</v>
      </c>
      <c r="O91" s="19">
        <f t="shared" si="14"/>
        <v>117.82973431627836</v>
      </c>
      <c r="P91" s="17">
        <f>M91/O91</f>
        <v>1.4642971371561875</v>
      </c>
    </row>
    <row r="92" spans="1:16" ht="22.5">
      <c r="A92" s="21" t="s">
        <v>120</v>
      </c>
      <c r="B92" s="13">
        <v>43</v>
      </c>
      <c r="C92" s="19">
        <f t="shared" si="9"/>
        <v>1.841692403961095</v>
      </c>
      <c r="D92" s="26">
        <v>63</v>
      </c>
      <c r="E92" s="19">
        <f t="shared" si="10"/>
        <v>2.785603998535568</v>
      </c>
      <c r="F92" s="24">
        <f t="shared" si="15"/>
        <v>-1.5125240200504257</v>
      </c>
      <c r="G92" s="13">
        <v>21</v>
      </c>
      <c r="H92" s="19">
        <f t="shared" si="11"/>
        <v>5.6637206329342655</v>
      </c>
      <c r="I92" s="26">
        <v>1</v>
      </c>
      <c r="J92" s="19">
        <f t="shared" si="12"/>
        <v>0.27742098356835515</v>
      </c>
      <c r="K92" s="17">
        <f>H92/J92</f>
        <v>20.415617305093843</v>
      </c>
      <c r="L92" s="13">
        <v>18</v>
      </c>
      <c r="M92" s="19">
        <f t="shared" si="13"/>
        <v>6.01875846387909</v>
      </c>
      <c r="N92" s="26">
        <v>1</v>
      </c>
      <c r="O92" s="19">
        <f t="shared" si="14"/>
        <v>0.34352692220489317</v>
      </c>
      <c r="P92" s="17">
        <f>M92/O92</f>
        <v>17.520485513182756</v>
      </c>
    </row>
    <row r="93" spans="1:16" ht="15">
      <c r="A93" s="14" t="s">
        <v>105</v>
      </c>
      <c r="B93" s="13">
        <v>1</v>
      </c>
      <c r="C93" s="19">
        <f t="shared" si="9"/>
        <v>0.04283005590607197</v>
      </c>
      <c r="D93" s="13">
        <v>1</v>
      </c>
      <c r="E93" s="19">
        <f t="shared" si="10"/>
        <v>0.044215936484691555</v>
      </c>
      <c r="F93" s="25">
        <v>0</v>
      </c>
      <c r="G93" s="13">
        <v>1</v>
      </c>
      <c r="H93" s="19">
        <f t="shared" si="11"/>
        <v>0.2697009825206793</v>
      </c>
      <c r="I93" s="13">
        <v>1</v>
      </c>
      <c r="J93" s="19">
        <f t="shared" si="12"/>
        <v>0.27742098356835515</v>
      </c>
      <c r="K93" s="18">
        <v>0</v>
      </c>
      <c r="L93" s="13">
        <v>1</v>
      </c>
      <c r="M93" s="19">
        <f t="shared" si="13"/>
        <v>0.334375470215505</v>
      </c>
      <c r="N93" s="13">
        <v>1</v>
      </c>
      <c r="O93" s="19">
        <f t="shared" si="14"/>
        <v>0.34352692220489317</v>
      </c>
      <c r="P93" s="17">
        <v>0</v>
      </c>
    </row>
    <row r="94" spans="1:16" ht="15">
      <c r="A94" s="14" t="s">
        <v>106</v>
      </c>
      <c r="B94" s="13">
        <v>55</v>
      </c>
      <c r="C94" s="19">
        <f t="shared" si="9"/>
        <v>2.3556530748339584</v>
      </c>
      <c r="D94" s="13">
        <v>44</v>
      </c>
      <c r="E94" s="19">
        <f t="shared" si="10"/>
        <v>1.9455012053264287</v>
      </c>
      <c r="F94" s="17">
        <f>C94/E94</f>
        <v>1.2108206709842217</v>
      </c>
      <c r="G94" s="13">
        <v>20</v>
      </c>
      <c r="H94" s="19">
        <f t="shared" si="11"/>
        <v>5.394019650413586</v>
      </c>
      <c r="I94" s="13">
        <v>12</v>
      </c>
      <c r="J94" s="19">
        <f t="shared" si="12"/>
        <v>3.3290518028202616</v>
      </c>
      <c r="K94" s="17">
        <f>H94/J94</f>
        <v>1.6202870877058606</v>
      </c>
      <c r="L94" s="13">
        <v>18</v>
      </c>
      <c r="M94" s="19">
        <f t="shared" si="13"/>
        <v>6.01875846387909</v>
      </c>
      <c r="N94" s="13">
        <v>7</v>
      </c>
      <c r="O94" s="19">
        <f t="shared" si="14"/>
        <v>2.4046884554342522</v>
      </c>
      <c r="P94" s="17">
        <f>M94/O94</f>
        <v>2.5029265018832505</v>
      </c>
    </row>
    <row r="95" spans="1:16" ht="15">
      <c r="A95" s="23" t="s">
        <v>35</v>
      </c>
      <c r="B95" s="13">
        <v>943</v>
      </c>
      <c r="C95" s="19">
        <f t="shared" si="9"/>
        <v>40.38874271942587</v>
      </c>
      <c r="D95" s="13">
        <v>788</v>
      </c>
      <c r="E95" s="19">
        <f t="shared" si="10"/>
        <v>34.84215794993695</v>
      </c>
      <c r="F95" s="17">
        <f>C95/E95</f>
        <v>1.1591917692772804</v>
      </c>
      <c r="G95" s="13">
        <v>873</v>
      </c>
      <c r="H95" s="19">
        <f t="shared" si="11"/>
        <v>235.44895774055306</v>
      </c>
      <c r="I95" s="13">
        <v>725</v>
      </c>
      <c r="J95" s="19">
        <f t="shared" si="12"/>
        <v>201.13021308705748</v>
      </c>
      <c r="K95" s="17">
        <f>H95/J95</f>
        <v>1.1706294848832135</v>
      </c>
      <c r="L95" s="13">
        <v>847</v>
      </c>
      <c r="M95" s="19">
        <f t="shared" si="13"/>
        <v>283.2160232725327</v>
      </c>
      <c r="N95" s="13">
        <v>693</v>
      </c>
      <c r="O95" s="19">
        <f t="shared" si="14"/>
        <v>238.064157087991</v>
      </c>
      <c r="P95" s="17">
        <f>M95/O95</f>
        <v>1.1896625965741374</v>
      </c>
    </row>
    <row r="96" spans="1:16" ht="15">
      <c r="A96" s="23" t="s">
        <v>36</v>
      </c>
      <c r="B96" s="13">
        <v>264</v>
      </c>
      <c r="C96" s="19">
        <f t="shared" si="9"/>
        <v>11.307134759203</v>
      </c>
      <c r="D96" s="13">
        <v>372</v>
      </c>
      <c r="E96" s="19">
        <f t="shared" si="10"/>
        <v>16.44832837230526</v>
      </c>
      <c r="F96" s="24">
        <f>-E96/C96</f>
        <v>-1.4546857999474876</v>
      </c>
      <c r="G96" s="13">
        <v>126</v>
      </c>
      <c r="H96" s="19">
        <f t="shared" si="11"/>
        <v>33.982323797605595</v>
      </c>
      <c r="I96" s="13">
        <v>184</v>
      </c>
      <c r="J96" s="19">
        <f t="shared" si="12"/>
        <v>51.045460976577345</v>
      </c>
      <c r="K96" s="17">
        <f>-J96/H96</f>
        <v>-1.5021180211393907</v>
      </c>
      <c r="L96" s="13">
        <v>102</v>
      </c>
      <c r="M96" s="19">
        <f t="shared" si="13"/>
        <v>34.10629796198151</v>
      </c>
      <c r="N96" s="13">
        <v>156</v>
      </c>
      <c r="O96" s="19">
        <f t="shared" si="14"/>
        <v>53.59019986396334</v>
      </c>
      <c r="P96" s="17">
        <f>-O96/M96</f>
        <v>-1.5712699139525683</v>
      </c>
    </row>
    <row r="97" spans="1:16" ht="15">
      <c r="A97" s="23" t="s">
        <v>37</v>
      </c>
      <c r="B97" s="13">
        <v>4</v>
      </c>
      <c r="C97" s="19">
        <f t="shared" si="9"/>
        <v>0.1713202236242879</v>
      </c>
      <c r="D97" s="13">
        <v>10</v>
      </c>
      <c r="E97" s="19">
        <f t="shared" si="10"/>
        <v>0.4421593648469156</v>
      </c>
      <c r="F97" s="24">
        <f>-E97/C97</f>
        <v>-2.5808941611971554</v>
      </c>
      <c r="G97" s="13">
        <v>4</v>
      </c>
      <c r="H97" s="19">
        <f t="shared" si="11"/>
        <v>1.0788039300827172</v>
      </c>
      <c r="I97" s="13">
        <v>9</v>
      </c>
      <c r="J97" s="19">
        <f t="shared" si="12"/>
        <v>2.496788852115196</v>
      </c>
      <c r="K97" s="17">
        <f>-J97/H97</f>
        <v>-2.3144046684403117</v>
      </c>
      <c r="L97" s="13">
        <v>3</v>
      </c>
      <c r="M97" s="19">
        <f t="shared" si="13"/>
        <v>1.003126410646515</v>
      </c>
      <c r="N97" s="13">
        <v>9</v>
      </c>
      <c r="O97" s="19">
        <f t="shared" si="14"/>
        <v>3.091742299844039</v>
      </c>
      <c r="P97" s="17">
        <f>-O97/M97</f>
        <v>-3.0821063696761914</v>
      </c>
    </row>
    <row r="98" spans="1:16" ht="15">
      <c r="A98" s="14" t="s">
        <v>38</v>
      </c>
      <c r="B98" s="28">
        <v>2</v>
      </c>
      <c r="C98" s="19">
        <f t="shared" si="9"/>
        <v>0.08566011181214395</v>
      </c>
      <c r="D98" s="13">
        <v>3</v>
      </c>
      <c r="E98" s="19">
        <f t="shared" si="10"/>
        <v>0.13264780945407467</v>
      </c>
      <c r="F98" s="24">
        <f>-E98/C98</f>
        <v>-1.5485364967182933</v>
      </c>
      <c r="G98" s="13">
        <v>0</v>
      </c>
      <c r="H98" s="19">
        <f t="shared" si="11"/>
        <v>0</v>
      </c>
      <c r="I98" s="13">
        <v>0</v>
      </c>
      <c r="J98" s="19">
        <f t="shared" si="12"/>
        <v>0</v>
      </c>
      <c r="K98" s="17">
        <v>0</v>
      </c>
      <c r="L98" s="13">
        <v>0</v>
      </c>
      <c r="M98" s="19">
        <f t="shared" si="13"/>
        <v>0</v>
      </c>
      <c r="N98" s="13">
        <v>0</v>
      </c>
      <c r="O98" s="19">
        <f t="shared" si="14"/>
        <v>0</v>
      </c>
      <c r="P98" s="18">
        <v>0</v>
      </c>
    </row>
    <row r="99" spans="1:16" ht="15">
      <c r="A99" s="14" t="s">
        <v>39</v>
      </c>
      <c r="B99" s="13">
        <v>2</v>
      </c>
      <c r="C99" s="19">
        <f t="shared" si="9"/>
        <v>0.08566011181214395</v>
      </c>
      <c r="D99" s="13">
        <v>3</v>
      </c>
      <c r="E99" s="19">
        <f t="shared" si="10"/>
        <v>0.13264780945407467</v>
      </c>
      <c r="F99" s="24">
        <f>-E99/C99</f>
        <v>-1.5485364967182933</v>
      </c>
      <c r="G99" s="13">
        <v>0</v>
      </c>
      <c r="H99" s="19">
        <f t="shared" si="11"/>
        <v>0</v>
      </c>
      <c r="I99" s="13">
        <v>0</v>
      </c>
      <c r="J99" s="19">
        <f t="shared" si="12"/>
        <v>0</v>
      </c>
      <c r="K99" s="18">
        <v>0</v>
      </c>
      <c r="L99" s="13">
        <v>0</v>
      </c>
      <c r="M99" s="19">
        <f t="shared" si="13"/>
        <v>0</v>
      </c>
      <c r="N99" s="13">
        <v>0</v>
      </c>
      <c r="O99" s="19">
        <f t="shared" si="14"/>
        <v>0</v>
      </c>
      <c r="P99" s="18">
        <v>0</v>
      </c>
    </row>
    <row r="100" spans="1:16" ht="15">
      <c r="A100" s="14" t="s">
        <v>107</v>
      </c>
      <c r="B100" s="13">
        <v>0</v>
      </c>
      <c r="C100" s="19">
        <f t="shared" si="9"/>
        <v>0</v>
      </c>
      <c r="D100" s="13">
        <v>0</v>
      </c>
      <c r="E100" s="19">
        <f t="shared" si="10"/>
        <v>0</v>
      </c>
      <c r="F100" s="25">
        <v>0</v>
      </c>
      <c r="G100" s="13">
        <v>0</v>
      </c>
      <c r="H100" s="19">
        <f t="shared" si="11"/>
        <v>0</v>
      </c>
      <c r="I100" s="13">
        <v>0</v>
      </c>
      <c r="J100" s="19">
        <f t="shared" si="12"/>
        <v>0</v>
      </c>
      <c r="K100" s="18">
        <v>0</v>
      </c>
      <c r="L100" s="13">
        <v>0</v>
      </c>
      <c r="M100" s="19">
        <f t="shared" si="13"/>
        <v>0</v>
      </c>
      <c r="N100" s="13">
        <v>0</v>
      </c>
      <c r="O100" s="19">
        <f t="shared" si="14"/>
        <v>0</v>
      </c>
      <c r="P100" s="18">
        <v>0</v>
      </c>
    </row>
    <row r="101" spans="1:16" ht="15">
      <c r="A101" s="14" t="s">
        <v>108</v>
      </c>
      <c r="B101" s="13">
        <v>1</v>
      </c>
      <c r="C101" s="19">
        <f t="shared" si="9"/>
        <v>0.04283005590607197</v>
      </c>
      <c r="D101" s="13">
        <v>2</v>
      </c>
      <c r="E101" s="19">
        <f t="shared" si="10"/>
        <v>0.08843187296938311</v>
      </c>
      <c r="F101" s="24">
        <f>-E101/C101</f>
        <v>-2.0647153289577242</v>
      </c>
      <c r="G101" s="13">
        <v>0</v>
      </c>
      <c r="H101" s="19">
        <f t="shared" si="11"/>
        <v>0</v>
      </c>
      <c r="I101" s="13">
        <v>2</v>
      </c>
      <c r="J101" s="19">
        <f t="shared" si="12"/>
        <v>0.5548419671367103</v>
      </c>
      <c r="K101" s="17">
        <v>0</v>
      </c>
      <c r="L101" s="13">
        <v>0</v>
      </c>
      <c r="M101" s="19">
        <f t="shared" si="13"/>
        <v>0</v>
      </c>
      <c r="N101" s="13">
        <v>2</v>
      </c>
      <c r="O101" s="19">
        <f t="shared" si="14"/>
        <v>0.6870538444097863</v>
      </c>
      <c r="P101" s="17">
        <v>0</v>
      </c>
    </row>
    <row r="102" spans="1:16" ht="15">
      <c r="A102" s="29" t="s">
        <v>40</v>
      </c>
      <c r="B102" s="13">
        <v>141</v>
      </c>
      <c r="C102" s="19">
        <f t="shared" si="9"/>
        <v>6.039037882756149</v>
      </c>
      <c r="D102" s="13">
        <v>409</v>
      </c>
      <c r="E102" s="19">
        <f t="shared" si="10"/>
        <v>18.084318022238847</v>
      </c>
      <c r="F102" s="24">
        <f>-E102/C102</f>
        <v>-2.994569395545068</v>
      </c>
      <c r="G102" s="13">
        <v>137</v>
      </c>
      <c r="H102" s="19">
        <f t="shared" si="11"/>
        <v>36.94903460533307</v>
      </c>
      <c r="I102" s="13">
        <v>389</v>
      </c>
      <c r="J102" s="19">
        <f t="shared" si="12"/>
        <v>107.91676260809015</v>
      </c>
      <c r="K102" s="17">
        <f>-J102/H102</f>
        <v>-2.92069234719637</v>
      </c>
      <c r="L102" s="13">
        <v>133</v>
      </c>
      <c r="M102" s="19">
        <f t="shared" si="13"/>
        <v>44.47193753866216</v>
      </c>
      <c r="N102" s="13">
        <v>375</v>
      </c>
      <c r="O102" s="19">
        <f t="shared" si="14"/>
        <v>128.82259582683494</v>
      </c>
      <c r="P102" s="17">
        <f>-O102/M102</f>
        <v>-2.8967165128535637</v>
      </c>
    </row>
    <row r="103" spans="1:16" ht="15">
      <c r="A103" s="14" t="s">
        <v>41</v>
      </c>
      <c r="B103" s="13">
        <v>0</v>
      </c>
      <c r="C103" s="19">
        <f t="shared" si="9"/>
        <v>0</v>
      </c>
      <c r="D103" s="13">
        <v>0</v>
      </c>
      <c r="E103" s="19">
        <f t="shared" si="10"/>
        <v>0</v>
      </c>
      <c r="F103" s="25">
        <v>0</v>
      </c>
      <c r="G103" s="13">
        <v>0</v>
      </c>
      <c r="H103" s="19">
        <f t="shared" si="11"/>
        <v>0</v>
      </c>
      <c r="I103" s="13">
        <v>0</v>
      </c>
      <c r="J103" s="19">
        <f t="shared" si="12"/>
        <v>0</v>
      </c>
      <c r="K103" s="18">
        <v>0</v>
      </c>
      <c r="L103" s="13">
        <v>0</v>
      </c>
      <c r="M103" s="19">
        <f t="shared" si="13"/>
        <v>0</v>
      </c>
      <c r="N103" s="13">
        <v>0</v>
      </c>
      <c r="O103" s="19">
        <f t="shared" si="14"/>
        <v>0</v>
      </c>
      <c r="P103" s="18">
        <v>0</v>
      </c>
    </row>
    <row r="104" spans="1:16" ht="15">
      <c r="A104" s="14" t="s">
        <v>42</v>
      </c>
      <c r="B104" s="13">
        <v>3</v>
      </c>
      <c r="C104" s="19">
        <f t="shared" si="9"/>
        <v>0.12849016771821592</v>
      </c>
      <c r="D104" s="13">
        <v>27</v>
      </c>
      <c r="E104" s="19">
        <f t="shared" si="10"/>
        <v>1.193830285086672</v>
      </c>
      <c r="F104" s="24">
        <f>-E104/C104</f>
        <v>-9.29121898030976</v>
      </c>
      <c r="G104" s="13">
        <v>0</v>
      </c>
      <c r="H104" s="19">
        <f t="shared" si="11"/>
        <v>0</v>
      </c>
      <c r="I104" s="13">
        <v>2</v>
      </c>
      <c r="J104" s="19">
        <f t="shared" si="12"/>
        <v>0.5548419671367103</v>
      </c>
      <c r="K104" s="18">
        <v>0</v>
      </c>
      <c r="L104" s="13">
        <v>0</v>
      </c>
      <c r="M104" s="19">
        <f t="shared" si="13"/>
        <v>0</v>
      </c>
      <c r="N104" s="13">
        <v>2</v>
      </c>
      <c r="O104" s="19">
        <f t="shared" si="14"/>
        <v>0.6870538444097863</v>
      </c>
      <c r="P104" s="18">
        <v>0</v>
      </c>
    </row>
    <row r="105" spans="1:16" ht="15">
      <c r="A105" s="14" t="s">
        <v>43</v>
      </c>
      <c r="B105" s="13">
        <v>0</v>
      </c>
      <c r="C105" s="19">
        <f t="shared" si="9"/>
        <v>0</v>
      </c>
      <c r="D105" s="13">
        <v>0</v>
      </c>
      <c r="E105" s="19">
        <f t="shared" si="10"/>
        <v>0</v>
      </c>
      <c r="F105" s="25">
        <v>0</v>
      </c>
      <c r="G105" s="13">
        <v>0</v>
      </c>
      <c r="H105" s="19">
        <f t="shared" si="11"/>
        <v>0</v>
      </c>
      <c r="I105" s="13">
        <v>0</v>
      </c>
      <c r="J105" s="19">
        <f t="shared" si="12"/>
        <v>0</v>
      </c>
      <c r="K105" s="18">
        <v>0</v>
      </c>
      <c r="L105" s="13">
        <v>0</v>
      </c>
      <c r="M105" s="19">
        <f t="shared" si="13"/>
        <v>0</v>
      </c>
      <c r="N105" s="13">
        <v>0</v>
      </c>
      <c r="O105" s="19">
        <f t="shared" si="14"/>
        <v>0</v>
      </c>
      <c r="P105" s="18">
        <v>0</v>
      </c>
    </row>
    <row r="106" spans="1:16" ht="15">
      <c r="A106" s="14" t="s">
        <v>109</v>
      </c>
      <c r="B106" s="13">
        <v>0</v>
      </c>
      <c r="C106" s="19">
        <f t="shared" si="9"/>
        <v>0</v>
      </c>
      <c r="D106" s="13">
        <v>0</v>
      </c>
      <c r="E106" s="19">
        <f t="shared" si="10"/>
        <v>0</v>
      </c>
      <c r="F106" s="25">
        <v>0</v>
      </c>
      <c r="G106" s="13">
        <v>0</v>
      </c>
      <c r="H106" s="19">
        <f t="shared" si="11"/>
        <v>0</v>
      </c>
      <c r="I106" s="13">
        <v>0</v>
      </c>
      <c r="J106" s="19">
        <f t="shared" si="12"/>
        <v>0</v>
      </c>
      <c r="K106" s="18">
        <v>0</v>
      </c>
      <c r="L106" s="13">
        <v>0</v>
      </c>
      <c r="M106" s="19">
        <f t="shared" si="13"/>
        <v>0</v>
      </c>
      <c r="N106" s="13">
        <v>0</v>
      </c>
      <c r="O106" s="19">
        <f t="shared" si="14"/>
        <v>0</v>
      </c>
      <c r="P106" s="18">
        <v>0</v>
      </c>
    </row>
    <row r="107" spans="1:16" ht="15">
      <c r="A107" s="14" t="s">
        <v>44</v>
      </c>
      <c r="B107" s="13">
        <v>34</v>
      </c>
      <c r="C107" s="19">
        <f t="shared" si="9"/>
        <v>1.4562219008064472</v>
      </c>
      <c r="D107" s="13">
        <v>49</v>
      </c>
      <c r="E107" s="19">
        <f t="shared" si="10"/>
        <v>2.166580887749886</v>
      </c>
      <c r="F107" s="24">
        <f>-E107/C107</f>
        <v>-1.48780957527836</v>
      </c>
      <c r="G107" s="13">
        <v>18</v>
      </c>
      <c r="H107" s="19">
        <f t="shared" si="11"/>
        <v>4.854617685372228</v>
      </c>
      <c r="I107" s="13">
        <v>41</v>
      </c>
      <c r="J107" s="19">
        <f t="shared" si="12"/>
        <v>11.374260326302561</v>
      </c>
      <c r="K107" s="17">
        <f>-J107/H107</f>
        <v>-2.34297756558155</v>
      </c>
      <c r="L107" s="13">
        <v>18</v>
      </c>
      <c r="M107" s="19">
        <f t="shared" si="13"/>
        <v>6.01875846387909</v>
      </c>
      <c r="N107" s="13">
        <v>41</v>
      </c>
      <c r="O107" s="19">
        <f t="shared" si="14"/>
        <v>14.08460381040062</v>
      </c>
      <c r="P107" s="17">
        <f>-O107/M107</f>
        <v>-2.3401177991985898</v>
      </c>
    </row>
    <row r="108" spans="1:16" ht="15">
      <c r="A108" s="14" t="s">
        <v>45</v>
      </c>
      <c r="B108" s="13">
        <v>3</v>
      </c>
      <c r="C108" s="19">
        <f t="shared" si="9"/>
        <v>0.12849016771821592</v>
      </c>
      <c r="D108" s="13">
        <v>1</v>
      </c>
      <c r="E108" s="19">
        <f t="shared" si="10"/>
        <v>0.044215936484691555</v>
      </c>
      <c r="F108" s="17">
        <f>C108/E108</f>
        <v>2.9059696103621326</v>
      </c>
      <c r="G108" s="13">
        <v>0</v>
      </c>
      <c r="H108" s="19">
        <f t="shared" si="11"/>
        <v>0</v>
      </c>
      <c r="I108" s="13">
        <v>1</v>
      </c>
      <c r="J108" s="19">
        <f t="shared" si="12"/>
        <v>0.27742098356835515</v>
      </c>
      <c r="K108" s="18">
        <v>0</v>
      </c>
      <c r="L108" s="13">
        <v>0</v>
      </c>
      <c r="M108" s="19">
        <f t="shared" si="13"/>
        <v>0</v>
      </c>
      <c r="N108" s="13">
        <v>1</v>
      </c>
      <c r="O108" s="19">
        <f t="shared" si="14"/>
        <v>0.34352692220489317</v>
      </c>
      <c r="P108" s="18">
        <v>0</v>
      </c>
    </row>
    <row r="109" spans="1:16" ht="15">
      <c r="A109" s="14" t="s">
        <v>46</v>
      </c>
      <c r="B109" s="13">
        <v>2076</v>
      </c>
      <c r="C109" s="19">
        <f t="shared" si="9"/>
        <v>88.91519606100542</v>
      </c>
      <c r="D109" s="13">
        <v>2132</v>
      </c>
      <c r="E109" s="19">
        <f t="shared" si="10"/>
        <v>94.2683765853624</v>
      </c>
      <c r="F109" s="24">
        <f>-E109/C109</f>
        <v>-1.0602054627499682</v>
      </c>
      <c r="G109" s="13">
        <v>2012</v>
      </c>
      <c r="H109" s="19">
        <f t="shared" si="11"/>
        <v>542.6383768316068</v>
      </c>
      <c r="I109" s="13">
        <v>2090</v>
      </c>
      <c r="J109" s="19">
        <f t="shared" si="12"/>
        <v>579.8098556578623</v>
      </c>
      <c r="K109" s="17">
        <f>-J109/H109</f>
        <v>-1.0685013821604266</v>
      </c>
      <c r="L109" s="13">
        <v>1972</v>
      </c>
      <c r="M109" s="19">
        <f t="shared" si="13"/>
        <v>659.3884272649758</v>
      </c>
      <c r="N109" s="13">
        <v>2058</v>
      </c>
      <c r="O109" s="19">
        <f t="shared" si="14"/>
        <v>706.9784058976702</v>
      </c>
      <c r="P109" s="17">
        <f>-O109/M109</f>
        <v>-1.072172905475592</v>
      </c>
    </row>
    <row r="110" spans="1:16" ht="15">
      <c r="A110" s="14" t="s">
        <v>47</v>
      </c>
      <c r="B110" s="13">
        <v>0</v>
      </c>
      <c r="C110" s="19">
        <f t="shared" si="9"/>
        <v>0</v>
      </c>
      <c r="D110" s="13">
        <v>0</v>
      </c>
      <c r="E110" s="19">
        <f t="shared" si="10"/>
        <v>0</v>
      </c>
      <c r="F110" s="25">
        <v>0</v>
      </c>
      <c r="G110" s="13">
        <v>0</v>
      </c>
      <c r="H110" s="19">
        <f t="shared" si="11"/>
        <v>0</v>
      </c>
      <c r="I110" s="13">
        <v>0</v>
      </c>
      <c r="J110" s="19">
        <f t="shared" si="12"/>
        <v>0</v>
      </c>
      <c r="K110" s="18">
        <v>0</v>
      </c>
      <c r="L110" s="13">
        <v>0</v>
      </c>
      <c r="M110" s="19">
        <f t="shared" si="13"/>
        <v>0</v>
      </c>
      <c r="N110" s="13">
        <v>0</v>
      </c>
      <c r="O110" s="19">
        <f t="shared" si="14"/>
        <v>0</v>
      </c>
      <c r="P110" s="18">
        <v>0</v>
      </c>
    </row>
    <row r="111" spans="1:16" ht="15">
      <c r="A111" s="14" t="s">
        <v>48</v>
      </c>
      <c r="B111" s="13">
        <v>9</v>
      </c>
      <c r="C111" s="19">
        <f t="shared" si="9"/>
        <v>0.38547050315464776</v>
      </c>
      <c r="D111" s="13">
        <v>11</v>
      </c>
      <c r="E111" s="19">
        <f t="shared" si="10"/>
        <v>0.48637530133160717</v>
      </c>
      <c r="F111" s="24">
        <f>-E111/C111</f>
        <v>-1.2617704788074982</v>
      </c>
      <c r="G111" s="13">
        <v>4</v>
      </c>
      <c r="H111" s="19">
        <f t="shared" si="11"/>
        <v>1.0788039300827172</v>
      </c>
      <c r="I111" s="13">
        <v>8</v>
      </c>
      <c r="J111" s="19">
        <f t="shared" si="12"/>
        <v>2.219367868546841</v>
      </c>
      <c r="K111" s="17">
        <f>-J111/H111</f>
        <v>-2.057248594169166</v>
      </c>
      <c r="L111" s="13">
        <v>3</v>
      </c>
      <c r="M111" s="19">
        <f t="shared" si="13"/>
        <v>1.003126410646515</v>
      </c>
      <c r="N111" s="13">
        <v>8</v>
      </c>
      <c r="O111" s="19">
        <f t="shared" si="14"/>
        <v>2.7482153776391454</v>
      </c>
      <c r="P111" s="17">
        <f>-O111/M111</f>
        <v>-2.7396501063788365</v>
      </c>
    </row>
    <row r="112" spans="1:16" ht="15">
      <c r="A112" s="14" t="s">
        <v>49</v>
      </c>
      <c r="B112" s="13">
        <v>2</v>
      </c>
      <c r="C112" s="19">
        <f t="shared" si="9"/>
        <v>0.08566011181214395</v>
      </c>
      <c r="D112" s="13">
        <v>2</v>
      </c>
      <c r="E112" s="19">
        <f t="shared" si="10"/>
        <v>0.08843187296938311</v>
      </c>
      <c r="F112" s="24">
        <v>0</v>
      </c>
      <c r="G112" s="13">
        <v>0</v>
      </c>
      <c r="H112" s="19">
        <f t="shared" si="11"/>
        <v>0</v>
      </c>
      <c r="I112" s="13">
        <v>0</v>
      </c>
      <c r="J112" s="19">
        <f t="shared" si="12"/>
        <v>0</v>
      </c>
      <c r="K112" s="18">
        <v>0</v>
      </c>
      <c r="L112" s="13">
        <v>0</v>
      </c>
      <c r="M112" s="19">
        <f t="shared" si="13"/>
        <v>0</v>
      </c>
      <c r="N112" s="13">
        <v>0</v>
      </c>
      <c r="O112" s="19">
        <f t="shared" si="14"/>
        <v>0</v>
      </c>
      <c r="P112" s="18">
        <v>0</v>
      </c>
    </row>
    <row r="113" spans="1:16" ht="15">
      <c r="A113" s="14" t="s">
        <v>50</v>
      </c>
      <c r="B113" s="13">
        <v>0</v>
      </c>
      <c r="C113" s="19">
        <f t="shared" si="9"/>
        <v>0</v>
      </c>
      <c r="D113" s="13">
        <v>0</v>
      </c>
      <c r="E113" s="19">
        <f t="shared" si="10"/>
        <v>0</v>
      </c>
      <c r="F113" s="24">
        <v>0</v>
      </c>
      <c r="G113" s="13">
        <v>0</v>
      </c>
      <c r="H113" s="19">
        <f t="shared" si="11"/>
        <v>0</v>
      </c>
      <c r="I113" s="13">
        <v>0</v>
      </c>
      <c r="J113" s="19">
        <f t="shared" si="12"/>
        <v>0</v>
      </c>
      <c r="K113" s="18">
        <v>0</v>
      </c>
      <c r="L113" s="13">
        <v>0</v>
      </c>
      <c r="M113" s="19">
        <f t="shared" si="13"/>
        <v>0</v>
      </c>
      <c r="N113" s="13">
        <v>0</v>
      </c>
      <c r="O113" s="19">
        <f t="shared" si="14"/>
        <v>0</v>
      </c>
      <c r="P113" s="18">
        <v>0</v>
      </c>
    </row>
    <row r="114" spans="1:16" ht="15">
      <c r="A114" s="14" t="s">
        <v>51</v>
      </c>
      <c r="B114" s="13">
        <v>6</v>
      </c>
      <c r="C114" s="19">
        <f t="shared" si="9"/>
        <v>0.25698033543643184</v>
      </c>
      <c r="D114" s="13">
        <v>6</v>
      </c>
      <c r="E114" s="19">
        <f t="shared" si="10"/>
        <v>0.26529561890814934</v>
      </c>
      <c r="F114" s="24">
        <v>0</v>
      </c>
      <c r="G114" s="13">
        <v>2</v>
      </c>
      <c r="H114" s="19">
        <f t="shared" si="11"/>
        <v>0.5394019650413586</v>
      </c>
      <c r="I114" s="13">
        <v>2</v>
      </c>
      <c r="J114" s="19">
        <f t="shared" si="12"/>
        <v>0.5548419671367103</v>
      </c>
      <c r="K114" s="17">
        <v>0</v>
      </c>
      <c r="L114" s="13">
        <v>2</v>
      </c>
      <c r="M114" s="19">
        <f t="shared" si="13"/>
        <v>0.66875094043101</v>
      </c>
      <c r="N114" s="13">
        <v>2</v>
      </c>
      <c r="O114" s="19">
        <f t="shared" si="14"/>
        <v>0.6870538444097863</v>
      </c>
      <c r="P114" s="17">
        <v>0</v>
      </c>
    </row>
    <row r="115" spans="1:16" ht="15">
      <c r="A115" s="14" t="s">
        <v>52</v>
      </c>
      <c r="B115" s="13">
        <v>3</v>
      </c>
      <c r="C115" s="19">
        <f t="shared" si="9"/>
        <v>0.12849016771821592</v>
      </c>
      <c r="D115" s="13">
        <v>0</v>
      </c>
      <c r="E115" s="19">
        <f t="shared" si="10"/>
        <v>0</v>
      </c>
      <c r="F115" s="24">
        <v>3</v>
      </c>
      <c r="G115" s="13">
        <v>0</v>
      </c>
      <c r="H115" s="19">
        <f t="shared" si="11"/>
        <v>0</v>
      </c>
      <c r="I115" s="13">
        <v>0</v>
      </c>
      <c r="J115" s="19">
        <f t="shared" si="12"/>
        <v>0</v>
      </c>
      <c r="K115" s="18">
        <v>0</v>
      </c>
      <c r="L115" s="13">
        <v>0</v>
      </c>
      <c r="M115" s="19">
        <f t="shared" si="13"/>
        <v>0</v>
      </c>
      <c r="N115" s="13">
        <v>0</v>
      </c>
      <c r="O115" s="19">
        <f t="shared" si="14"/>
        <v>0</v>
      </c>
      <c r="P115" s="18">
        <v>0</v>
      </c>
    </row>
    <row r="116" spans="1:16" ht="15">
      <c r="A116" s="14" t="s">
        <v>53</v>
      </c>
      <c r="B116" s="13">
        <v>2</v>
      </c>
      <c r="C116" s="19">
        <f t="shared" si="9"/>
        <v>0.08566011181214395</v>
      </c>
      <c r="D116" s="13">
        <v>5</v>
      </c>
      <c r="E116" s="19">
        <f t="shared" si="10"/>
        <v>0.2210796824234578</v>
      </c>
      <c r="F116" s="24">
        <f>-E116/C116</f>
        <v>-2.5808941611971554</v>
      </c>
      <c r="G116" s="13">
        <v>0</v>
      </c>
      <c r="H116" s="19">
        <f t="shared" si="11"/>
        <v>0</v>
      </c>
      <c r="I116" s="13">
        <v>2</v>
      </c>
      <c r="J116" s="19">
        <f t="shared" si="12"/>
        <v>0.5548419671367103</v>
      </c>
      <c r="K116" s="18">
        <v>0</v>
      </c>
      <c r="L116" s="13">
        <v>0</v>
      </c>
      <c r="M116" s="19">
        <f t="shared" si="13"/>
        <v>0</v>
      </c>
      <c r="N116" s="13">
        <v>1</v>
      </c>
      <c r="O116" s="19">
        <f t="shared" si="14"/>
        <v>0.34352692220489317</v>
      </c>
      <c r="P116" s="18">
        <v>0</v>
      </c>
    </row>
    <row r="117" spans="1:16" ht="15">
      <c r="A117" s="14" t="s">
        <v>54</v>
      </c>
      <c r="B117" s="13">
        <v>5</v>
      </c>
      <c r="C117" s="19">
        <f t="shared" si="9"/>
        <v>0.21415027953035987</v>
      </c>
      <c r="D117" s="13">
        <v>10</v>
      </c>
      <c r="E117" s="19">
        <f t="shared" si="10"/>
        <v>0.4421593648469156</v>
      </c>
      <c r="F117" s="24">
        <f>-E117/C117</f>
        <v>-2.0647153289577242</v>
      </c>
      <c r="G117" s="13">
        <v>0</v>
      </c>
      <c r="H117" s="19">
        <f t="shared" si="11"/>
        <v>0</v>
      </c>
      <c r="I117" s="13">
        <v>3</v>
      </c>
      <c r="J117" s="19">
        <f t="shared" si="12"/>
        <v>0.8322629507050654</v>
      </c>
      <c r="K117" s="17">
        <v>0</v>
      </c>
      <c r="L117" s="13">
        <v>0</v>
      </c>
      <c r="M117" s="19">
        <f t="shared" si="13"/>
        <v>0</v>
      </c>
      <c r="N117" s="13">
        <v>3</v>
      </c>
      <c r="O117" s="19">
        <f t="shared" si="14"/>
        <v>1.0305807666146796</v>
      </c>
      <c r="P117" s="17">
        <v>-3</v>
      </c>
    </row>
    <row r="118" spans="1:16" ht="15">
      <c r="A118" s="14" t="s">
        <v>55</v>
      </c>
      <c r="B118" s="13">
        <v>0</v>
      </c>
      <c r="C118" s="19">
        <f t="shared" si="9"/>
        <v>0</v>
      </c>
      <c r="D118" s="13">
        <v>0</v>
      </c>
      <c r="E118" s="19">
        <f t="shared" si="10"/>
        <v>0</v>
      </c>
      <c r="F118" s="25">
        <v>0</v>
      </c>
      <c r="G118" s="13">
        <v>0</v>
      </c>
      <c r="H118" s="19">
        <f t="shared" si="11"/>
        <v>0</v>
      </c>
      <c r="I118" s="13">
        <v>0</v>
      </c>
      <c r="J118" s="19">
        <f t="shared" si="12"/>
        <v>0</v>
      </c>
      <c r="K118" s="18">
        <v>0</v>
      </c>
      <c r="L118" s="13">
        <v>0</v>
      </c>
      <c r="M118" s="19">
        <f t="shared" si="13"/>
        <v>0</v>
      </c>
      <c r="N118" s="13">
        <v>0</v>
      </c>
      <c r="O118" s="19">
        <f t="shared" si="14"/>
        <v>0</v>
      </c>
      <c r="P118" s="18">
        <v>0</v>
      </c>
    </row>
    <row r="119" spans="1:16" ht="15">
      <c r="A119" s="14" t="s">
        <v>110</v>
      </c>
      <c r="B119" s="13">
        <v>6</v>
      </c>
      <c r="C119" s="19">
        <f t="shared" si="9"/>
        <v>0.25698033543643184</v>
      </c>
      <c r="D119" s="13">
        <v>8</v>
      </c>
      <c r="E119" s="19">
        <f t="shared" si="10"/>
        <v>0.35372749187753244</v>
      </c>
      <c r="F119" s="24">
        <f>-E119/C119</f>
        <v>-1.3764768859718162</v>
      </c>
      <c r="G119" s="13">
        <v>0</v>
      </c>
      <c r="H119" s="19">
        <f t="shared" si="11"/>
        <v>0</v>
      </c>
      <c r="I119" s="13">
        <v>0</v>
      </c>
      <c r="J119" s="19">
        <f t="shared" si="12"/>
        <v>0</v>
      </c>
      <c r="K119" s="18">
        <v>0</v>
      </c>
      <c r="L119" s="13">
        <v>0</v>
      </c>
      <c r="M119" s="19">
        <f t="shared" si="13"/>
        <v>0</v>
      </c>
      <c r="N119" s="13">
        <v>0</v>
      </c>
      <c r="O119" s="19">
        <f t="shared" si="14"/>
        <v>0</v>
      </c>
      <c r="P119" s="18">
        <v>0</v>
      </c>
    </row>
    <row r="120" spans="3:13" ht="15">
      <c r="C120" s="20"/>
      <c r="E120" s="15"/>
      <c r="H120" s="20"/>
      <c r="J120" s="20"/>
      <c r="K120" s="16"/>
      <c r="M120" s="20"/>
    </row>
    <row r="121" spans="3:13" ht="15">
      <c r="C121" s="20"/>
      <c r="H121" s="20"/>
      <c r="J121" s="20"/>
      <c r="M121" s="20"/>
    </row>
    <row r="122" spans="10:13" ht="15">
      <c r="J122" s="20"/>
      <c r="M122" s="20"/>
    </row>
  </sheetData>
  <sheetProtection/>
  <mergeCells count="14">
    <mergeCell ref="A1:H1"/>
    <mergeCell ref="G2:J2"/>
    <mergeCell ref="G3:H3"/>
    <mergeCell ref="I3:J3"/>
    <mergeCell ref="F2:F4"/>
    <mergeCell ref="B3:C3"/>
    <mergeCell ref="D3:E3"/>
    <mergeCell ref="B2:E2"/>
    <mergeCell ref="A2:A4"/>
    <mergeCell ref="K2:K4"/>
    <mergeCell ref="L2:O2"/>
    <mergeCell ref="P2:P4"/>
    <mergeCell ref="L3:M3"/>
    <mergeCell ref="N3:O3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s.shukelajt</cp:lastModifiedBy>
  <cp:lastPrinted>2012-11-08T07:29:06Z</cp:lastPrinted>
  <dcterms:created xsi:type="dcterms:W3CDTF">2010-12-01T10:49:57Z</dcterms:created>
  <dcterms:modified xsi:type="dcterms:W3CDTF">2013-01-15T07:37:47Z</dcterms:modified>
  <cp:category/>
  <cp:version/>
  <cp:contentType/>
  <cp:contentStatus/>
</cp:coreProperties>
</file>