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35" windowHeight="762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<sst xmlns="http://schemas.openxmlformats.org/spreadsheetml/2006/main" count="137" uniqueCount="130">
  <si>
    <t>ВСЕ ЗАБОЛЕВАНИЯ</t>
  </si>
  <si>
    <t>все жители</t>
  </si>
  <si>
    <t>до 14 лет</t>
  </si>
  <si>
    <t>Сальмонеллезы</t>
  </si>
  <si>
    <t>Сальмонеллезы В</t>
  </si>
  <si>
    <t>Сальмонеллезы С</t>
  </si>
  <si>
    <t>Сальмонеллезы Д</t>
  </si>
  <si>
    <t>Дизентерия</t>
  </si>
  <si>
    <t>Дизентерия Зонне</t>
  </si>
  <si>
    <t>ГЕПАТИТЫ</t>
  </si>
  <si>
    <t>Дифтерия</t>
  </si>
  <si>
    <t>Коклюш</t>
  </si>
  <si>
    <t>Скарлатина</t>
  </si>
  <si>
    <t>Ветряная оспа</t>
  </si>
  <si>
    <t>Краснуха</t>
  </si>
  <si>
    <t>Столбняк</t>
  </si>
  <si>
    <t>Туляремия</t>
  </si>
  <si>
    <t>Сибирская язва</t>
  </si>
  <si>
    <t>Бруцеллез</t>
  </si>
  <si>
    <t>Болезнь Лайма</t>
  </si>
  <si>
    <t>Псевдотуберкулез</t>
  </si>
  <si>
    <t>Лептоспироз</t>
  </si>
  <si>
    <t>Укусы животными</t>
  </si>
  <si>
    <t>Орнитоз</t>
  </si>
  <si>
    <t>Риккетсиозы</t>
  </si>
  <si>
    <t>Болезнь Бриля</t>
  </si>
  <si>
    <t>Лихорадка Ку</t>
  </si>
  <si>
    <t>Педикулез</t>
  </si>
  <si>
    <t>Листериоз</t>
  </si>
  <si>
    <t>Легионеллез</t>
  </si>
  <si>
    <t>Сифилис</t>
  </si>
  <si>
    <t>Грипп</t>
  </si>
  <si>
    <t>Микроспория</t>
  </si>
  <si>
    <t>Чесотка</t>
  </si>
  <si>
    <t>Трихофития</t>
  </si>
  <si>
    <t>Малярия</t>
  </si>
  <si>
    <t>МалярияPl.falciparum</t>
  </si>
  <si>
    <t>Лямблиоз</t>
  </si>
  <si>
    <t>Криптоспоридиоз</t>
  </si>
  <si>
    <t>Токсоплазмоз</t>
  </si>
  <si>
    <t>Амебиаз</t>
  </si>
  <si>
    <t>Аскаридоз</t>
  </si>
  <si>
    <t>Трихоцефаллез</t>
  </si>
  <si>
    <t>Энтеробиоз</t>
  </si>
  <si>
    <t>Трихинеллез</t>
  </si>
  <si>
    <t>Токсокароз</t>
  </si>
  <si>
    <t>Тениаринхоз</t>
  </si>
  <si>
    <t>Тениоз</t>
  </si>
  <si>
    <t>Гименолепидоз</t>
  </si>
  <si>
    <t>Дифиллоботриоз</t>
  </si>
  <si>
    <t>Эхинококкоз</t>
  </si>
  <si>
    <t>Описторхоз</t>
  </si>
  <si>
    <t>Клонохорз</t>
  </si>
  <si>
    <t>забол.</t>
  </si>
  <si>
    <t>показ.</t>
  </si>
  <si>
    <t>Корь</t>
  </si>
  <si>
    <t>СУММА острых кишечных инфекций</t>
  </si>
  <si>
    <t>Сальмонеллез прочие</t>
  </si>
  <si>
    <t>Дизентерия бактериологически подтверждённая</t>
  </si>
  <si>
    <t>Дизентерия клиническая</t>
  </si>
  <si>
    <t>Бактерионосители дизентерии</t>
  </si>
  <si>
    <t>Дизентерия прочая</t>
  </si>
  <si>
    <t>ПРОЧИЕ острые кишечные инфекции</t>
  </si>
  <si>
    <t>острые кишечные инфекции установленной этиологии</t>
  </si>
  <si>
    <t>острые кишечные инфекции бактериальной этиологии</t>
  </si>
  <si>
    <t>острые кишечные инфекции, вызванные эшерихиями</t>
  </si>
  <si>
    <t>острые кишечные инфекции вызванные энтеропатогенными кишечными палочками</t>
  </si>
  <si>
    <t>острые кишечные инфекции вызванные кампилобактериями</t>
  </si>
  <si>
    <t>острые кишечные инфекции вызванные иерсиниями</t>
  </si>
  <si>
    <t>острые кишечные инфекции вирусной этиологии</t>
  </si>
  <si>
    <t>острые кишечные инфекции, вызванные ротавирусами</t>
  </si>
  <si>
    <t>острые кишечные инфекции, вызванные вирусами Норволк</t>
  </si>
  <si>
    <t>острые кишечные инфекции неустановленной этиологии</t>
  </si>
  <si>
    <t>Острые вялые параличи</t>
  </si>
  <si>
    <t>Энтеровирусная инфекция</t>
  </si>
  <si>
    <t>Энтеровирусный менингит</t>
  </si>
  <si>
    <t>Острый вирусный гепатит</t>
  </si>
  <si>
    <t>Острый вирусный гепатит А</t>
  </si>
  <si>
    <t>Острый вирусный гепатит В</t>
  </si>
  <si>
    <t>Острый вирусный гепатит С</t>
  </si>
  <si>
    <t>Прочие острые вирусные гепатиты</t>
  </si>
  <si>
    <t>Хронический вирусный гепатит</t>
  </si>
  <si>
    <t>Хронический вирусный гепатит В</t>
  </si>
  <si>
    <t>Хронический вирусный гепатит С</t>
  </si>
  <si>
    <t>Прочие хронические вирусные гепатиты</t>
  </si>
  <si>
    <t>Носители гепатита В</t>
  </si>
  <si>
    <t>Паротит эпидемический</t>
  </si>
  <si>
    <t>Менингококковая инфекция</t>
  </si>
  <si>
    <t>Генерализованная менингококковая инфекция</t>
  </si>
  <si>
    <t>Лихорадка Западного Нила</t>
  </si>
  <si>
    <t>Геморрагическая лихорадка с почечным синдромом</t>
  </si>
  <si>
    <t>Клещевой энцефалит</t>
  </si>
  <si>
    <t>в том числе дикими</t>
  </si>
  <si>
    <t>Инфекционный мононуклеоз</t>
  </si>
  <si>
    <t>Туберкулез активные формы (впервые выявленный)</t>
  </si>
  <si>
    <t>туберкулёз органов дыхания</t>
  </si>
  <si>
    <t>Гонорея острая и хроническая</t>
  </si>
  <si>
    <t>ГРИПП+острые респираторные заболевания</t>
  </si>
  <si>
    <t>Острые респираторные заболевания</t>
  </si>
  <si>
    <t>Гемофильная инфекция</t>
  </si>
  <si>
    <t>Цитомеголовирусная инфекция</t>
  </si>
  <si>
    <t>Паразитоносители малярии</t>
  </si>
  <si>
    <t>Другие протозоозные болезни</t>
  </si>
  <si>
    <t>Другие гельминтозы</t>
  </si>
  <si>
    <t>Дизентерия Флекснера</t>
  </si>
  <si>
    <t>Коклюш parapertussis(паракоклюш)</t>
  </si>
  <si>
    <t>туберкулёз бациллярные формы</t>
  </si>
  <si>
    <t>Пневмония внебольничная</t>
  </si>
  <si>
    <t>Пневмония вирусная</t>
  </si>
  <si>
    <t>Пневмония бактериальная</t>
  </si>
  <si>
    <t>Пневмония, вызван. пневмококком</t>
  </si>
  <si>
    <t>Вирусные  лихорадки</t>
  </si>
  <si>
    <t>ВИЧ болезнь и  бессимптомный статус ВИЧ(вирус иммунодефицита человека)</t>
  </si>
  <si>
    <t>Острый вирусный гепатит Е</t>
  </si>
  <si>
    <t>Дирофиляриоз</t>
  </si>
  <si>
    <t>рост, сниж. (в %)</t>
  </si>
  <si>
    <t>Укусы клещами</t>
  </si>
  <si>
    <t>Крымская геморрагическая лихорадка</t>
  </si>
  <si>
    <t>Реакция на прививку</t>
  </si>
  <si>
    <t>Моноцитарный эрлихиоз</t>
  </si>
  <si>
    <t>Лихорадка Денге</t>
  </si>
  <si>
    <t>Врожденная цитомегаловитрусная инфекция</t>
  </si>
  <si>
    <t>Брюшной тиф</t>
  </si>
  <si>
    <t>Микоплазма пневмония</t>
  </si>
  <si>
    <t>Пневмонии, вызванные хламидиями</t>
  </si>
  <si>
    <t>Информационный бюллетень январь-апрель 2019г.</t>
  </si>
  <si>
    <t>1-4   2019</t>
  </si>
  <si>
    <t>1-4  2018</t>
  </si>
  <si>
    <t>1 -4 2019</t>
  </si>
  <si>
    <t>1 -4   2018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</si>
</sst>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00"/>
    <numFmt numFmtId="174" formatCode="0.0000"/>
    <numFmt numFmtId="175" formatCode="0.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2" fontId="3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3" fontId="3" fillId="0" borderId="10" xfId="0" applyNumberFormat="1" applyFont="1" applyBorder="1" applyAlignment="1">
      <alignment/>
    </xf>
    <xf numFmtId="0" fontId="3" fillId="0" borderId="14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5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N123" sqref="N122:N123"/>
    </sheetView>
  </sheetViews>
  <sheetFormatPr defaultColWidth="9.140625" defaultRowHeight="15"/>
  <cols>
    <col min="1" max="1" width="20.7109375" style="0" customWidth="1"/>
    <col min="2" max="6" width="8.28125" style="0" customWidth="1"/>
    <col min="7" max="7" width="7.8515625" style="0" customWidth="1"/>
    <col min="8" max="8" width="8.421875" style="0" customWidth="1"/>
    <col min="9" max="9" width="7.421875" style="0" customWidth="1"/>
    <col min="10" max="10" width="8.421875" style="0" customWidth="1"/>
  </cols>
  <sheetData>
    <row r="1" spans="1:11" ht="15">
      <c r="A1" s="17" t="s">
        <v>125</v>
      </c>
      <c r="B1" s="17"/>
      <c r="C1" s="17"/>
      <c r="D1" s="17"/>
      <c r="E1" s="17"/>
      <c r="F1" s="17"/>
      <c r="G1" s="6"/>
      <c r="H1" s="6"/>
      <c r="I1" s="6"/>
      <c r="J1" s="6"/>
      <c r="K1" s="6"/>
    </row>
    <row r="2" spans="1:11" ht="14.25" customHeight="1">
      <c r="A2" s="12"/>
      <c r="B2" s="12" t="s">
        <v>1</v>
      </c>
      <c r="C2" s="12"/>
      <c r="D2" s="12"/>
      <c r="E2" s="12"/>
      <c r="F2" s="13" t="s">
        <v>115</v>
      </c>
      <c r="G2" s="12" t="s">
        <v>2</v>
      </c>
      <c r="H2" s="12"/>
      <c r="I2" s="12"/>
      <c r="J2" s="12"/>
      <c r="K2" s="13" t="s">
        <v>115</v>
      </c>
    </row>
    <row r="3" spans="1:11" ht="15">
      <c r="A3" s="12"/>
      <c r="B3" s="16" t="s">
        <v>126</v>
      </c>
      <c r="C3" s="12"/>
      <c r="D3" s="16" t="s">
        <v>127</v>
      </c>
      <c r="E3" s="12"/>
      <c r="F3" s="14"/>
      <c r="G3" s="16" t="s">
        <v>128</v>
      </c>
      <c r="H3" s="12"/>
      <c r="I3" s="16" t="s">
        <v>129</v>
      </c>
      <c r="J3" s="12"/>
      <c r="K3" s="14"/>
    </row>
    <row r="4" spans="1:11" ht="15">
      <c r="A4" s="12"/>
      <c r="B4" s="2" t="s">
        <v>53</v>
      </c>
      <c r="C4" s="2" t="s">
        <v>54</v>
      </c>
      <c r="D4" s="2" t="s">
        <v>53</v>
      </c>
      <c r="E4" s="2" t="s">
        <v>54</v>
      </c>
      <c r="F4" s="15"/>
      <c r="G4" s="2" t="s">
        <v>53</v>
      </c>
      <c r="H4" s="2" t="s">
        <v>54</v>
      </c>
      <c r="I4" s="2" t="s">
        <v>53</v>
      </c>
      <c r="J4" s="2" t="s">
        <v>54</v>
      </c>
      <c r="K4" s="15"/>
    </row>
    <row r="5" spans="1:11" ht="15">
      <c r="A5" s="3" t="s">
        <v>0</v>
      </c>
      <c r="B5" s="2">
        <v>170896</v>
      </c>
      <c r="C5" s="4">
        <f>B5*100000/2333768</f>
        <v>7322.750161969828</v>
      </c>
      <c r="D5" s="2">
        <v>205630</v>
      </c>
      <c r="E5" s="4">
        <f>D5*100000/2335408</f>
        <v>8804.885484677623</v>
      </c>
      <c r="F5" s="5">
        <f aca="true" t="shared" si="0" ref="F5:F18">(C5*100/E5)-100</f>
        <v>-16.833101637574117</v>
      </c>
      <c r="G5" s="2">
        <v>100224</v>
      </c>
      <c r="H5" s="4">
        <f>G5*100000/345831</f>
        <v>28980.62926689626</v>
      </c>
      <c r="I5" s="2">
        <v>122214</v>
      </c>
      <c r="J5" s="4">
        <f aca="true" t="shared" si="1" ref="J5:J68">I5*100000/341407</f>
        <v>35797.15705887694</v>
      </c>
      <c r="K5" s="5">
        <f aca="true" t="shared" si="2" ref="K5:K12">(H5*100/J5)-100</f>
        <v>-19.04209259067494</v>
      </c>
    </row>
    <row r="6" spans="1:11" ht="15">
      <c r="A6" s="3" t="s">
        <v>122</v>
      </c>
      <c r="B6" s="2">
        <v>0</v>
      </c>
      <c r="C6" s="4">
        <f aca="true" t="shared" si="3" ref="C6:C69">B6*100000/2333768</f>
        <v>0</v>
      </c>
      <c r="D6" s="2">
        <v>0</v>
      </c>
      <c r="E6" s="4">
        <f aca="true" t="shared" si="4" ref="E6:E69">D6*100000/2335408</f>
        <v>0</v>
      </c>
      <c r="F6" s="5">
        <v>0</v>
      </c>
      <c r="G6" s="2">
        <v>0</v>
      </c>
      <c r="H6" s="4">
        <f aca="true" t="shared" si="5" ref="H6:H69">G6*100000/345831</f>
        <v>0</v>
      </c>
      <c r="I6" s="2">
        <v>0</v>
      </c>
      <c r="J6" s="4">
        <f t="shared" si="1"/>
        <v>0</v>
      </c>
      <c r="K6" s="5">
        <v>0</v>
      </c>
    </row>
    <row r="7" spans="1:12" ht="22.5">
      <c r="A7" s="7" t="s">
        <v>56</v>
      </c>
      <c r="B7" s="2">
        <v>2831</v>
      </c>
      <c r="C7" s="4">
        <f t="shared" si="3"/>
        <v>121.30597385858405</v>
      </c>
      <c r="D7" s="2">
        <v>2687</v>
      </c>
      <c r="E7" s="4">
        <f t="shared" si="4"/>
        <v>115.05484266560704</v>
      </c>
      <c r="F7" s="5">
        <f t="shared" si="0"/>
        <v>5.433175212924482</v>
      </c>
      <c r="G7" s="2">
        <v>1937</v>
      </c>
      <c r="H7" s="4">
        <f t="shared" si="5"/>
        <v>560.1001645312306</v>
      </c>
      <c r="I7" s="2">
        <v>1942</v>
      </c>
      <c r="J7" s="4">
        <f t="shared" si="1"/>
        <v>568.8225490397092</v>
      </c>
      <c r="K7" s="5">
        <f t="shared" si="2"/>
        <v>-1.5334104675006017</v>
      </c>
      <c r="L7" s="6"/>
    </row>
    <row r="8" spans="1:11" ht="15">
      <c r="A8" s="3" t="s">
        <v>3</v>
      </c>
      <c r="B8" s="2">
        <v>146</v>
      </c>
      <c r="C8" s="4">
        <f t="shared" si="3"/>
        <v>6.255977457913555</v>
      </c>
      <c r="D8" s="2">
        <v>83</v>
      </c>
      <c r="E8" s="4">
        <f t="shared" si="4"/>
        <v>3.553982858669663</v>
      </c>
      <c r="F8" s="5">
        <f t="shared" si="0"/>
        <v>76.02722654254191</v>
      </c>
      <c r="G8" s="2">
        <v>66</v>
      </c>
      <c r="H8" s="4">
        <f t="shared" si="5"/>
        <v>19.084466112060515</v>
      </c>
      <c r="I8" s="2">
        <v>36</v>
      </c>
      <c r="J8" s="4">
        <f t="shared" si="1"/>
        <v>10.544599261292241</v>
      </c>
      <c r="K8" s="5">
        <f t="shared" si="2"/>
        <v>80.98806449778456</v>
      </c>
    </row>
    <row r="9" spans="1:11" ht="15">
      <c r="A9" s="3" t="s">
        <v>4</v>
      </c>
      <c r="B9" s="2">
        <v>13</v>
      </c>
      <c r="C9" s="4">
        <f t="shared" si="3"/>
        <v>0.5570390887183302</v>
      </c>
      <c r="D9" s="2">
        <v>6</v>
      </c>
      <c r="E9" s="4">
        <f t="shared" si="4"/>
        <v>0.25691442351828886</v>
      </c>
      <c r="F9" s="5">
        <f t="shared" si="0"/>
        <v>116.81892401758304</v>
      </c>
      <c r="G9" s="2">
        <v>11</v>
      </c>
      <c r="H9" s="4">
        <f t="shared" si="5"/>
        <v>3.1807443520100858</v>
      </c>
      <c r="I9" s="2">
        <v>5</v>
      </c>
      <c r="J9" s="4">
        <f t="shared" si="1"/>
        <v>1.4645276751794778</v>
      </c>
      <c r="K9" s="5">
        <f t="shared" si="2"/>
        <v>117.18567739734146</v>
      </c>
    </row>
    <row r="10" spans="1:11" ht="15">
      <c r="A10" s="3" t="s">
        <v>5</v>
      </c>
      <c r="B10" s="2">
        <v>6</v>
      </c>
      <c r="C10" s="4">
        <f t="shared" si="3"/>
        <v>0.2570949640238447</v>
      </c>
      <c r="D10" s="2">
        <v>4</v>
      </c>
      <c r="E10" s="4">
        <f t="shared" si="4"/>
        <v>0.17127628234552592</v>
      </c>
      <c r="F10" s="5">
        <f t="shared" si="0"/>
        <v>50.105408935249756</v>
      </c>
      <c r="G10" s="2">
        <v>3</v>
      </c>
      <c r="H10" s="4">
        <f t="shared" si="5"/>
        <v>0.8674757323663871</v>
      </c>
      <c r="I10" s="2">
        <v>3</v>
      </c>
      <c r="J10" s="4">
        <f t="shared" si="1"/>
        <v>0.8787166051076867</v>
      </c>
      <c r="K10" s="5">
        <v>0</v>
      </c>
    </row>
    <row r="11" spans="1:11" ht="15">
      <c r="A11" s="3" t="s">
        <v>6</v>
      </c>
      <c r="B11" s="2">
        <v>101</v>
      </c>
      <c r="C11" s="4">
        <f t="shared" si="3"/>
        <v>4.327765227734719</v>
      </c>
      <c r="D11" s="2">
        <v>63</v>
      </c>
      <c r="E11" s="4">
        <f t="shared" si="4"/>
        <v>2.6976014469420333</v>
      </c>
      <c r="F11" s="5">
        <f t="shared" si="0"/>
        <v>60.430119602753734</v>
      </c>
      <c r="G11" s="2">
        <v>49</v>
      </c>
      <c r="H11" s="4">
        <f t="shared" si="5"/>
        <v>14.168770295317655</v>
      </c>
      <c r="I11" s="2">
        <v>26</v>
      </c>
      <c r="J11" s="4">
        <f t="shared" si="1"/>
        <v>7.615543910933285</v>
      </c>
      <c r="K11" s="5">
        <f t="shared" si="2"/>
        <v>86.05066770051977</v>
      </c>
    </row>
    <row r="12" spans="1:11" ht="15">
      <c r="A12" s="3" t="s">
        <v>57</v>
      </c>
      <c r="B12" s="2">
        <v>26</v>
      </c>
      <c r="C12" s="4">
        <f t="shared" si="3"/>
        <v>1.1140781774366604</v>
      </c>
      <c r="D12" s="2">
        <v>10</v>
      </c>
      <c r="E12" s="4">
        <f t="shared" si="4"/>
        <v>0.4281907058638148</v>
      </c>
      <c r="F12" s="5">
        <f t="shared" si="0"/>
        <v>160.18270882109965</v>
      </c>
      <c r="G12" s="2">
        <v>3</v>
      </c>
      <c r="H12" s="4">
        <f t="shared" si="5"/>
        <v>0.8674757323663871</v>
      </c>
      <c r="I12" s="2">
        <v>2</v>
      </c>
      <c r="J12" s="4">
        <f t="shared" si="1"/>
        <v>0.5858110700717911</v>
      </c>
      <c r="K12" s="5">
        <f t="shared" si="2"/>
        <v>48.08114368000557</v>
      </c>
    </row>
    <row r="13" spans="1:11" ht="15">
      <c r="A13" s="3" t="s">
        <v>7</v>
      </c>
      <c r="B13" s="2">
        <v>5</v>
      </c>
      <c r="C13" s="4">
        <f t="shared" si="3"/>
        <v>0.21424580335320392</v>
      </c>
      <c r="D13" s="2">
        <v>4</v>
      </c>
      <c r="E13" s="4">
        <f t="shared" si="4"/>
        <v>0.17127628234552592</v>
      </c>
      <c r="F13" s="5">
        <f t="shared" si="0"/>
        <v>25.087840779374815</v>
      </c>
      <c r="G13" s="2">
        <v>4</v>
      </c>
      <c r="H13" s="4">
        <f t="shared" si="5"/>
        <v>1.1566343098218494</v>
      </c>
      <c r="I13" s="2">
        <v>0</v>
      </c>
      <c r="J13" s="4">
        <f t="shared" si="1"/>
        <v>0</v>
      </c>
      <c r="K13" s="5">
        <v>100</v>
      </c>
    </row>
    <row r="14" spans="1:11" ht="33.75">
      <c r="A14" s="7" t="s">
        <v>58</v>
      </c>
      <c r="B14" s="2">
        <v>5</v>
      </c>
      <c r="C14" s="4">
        <f t="shared" si="3"/>
        <v>0.21424580335320392</v>
      </c>
      <c r="D14" s="2">
        <v>3</v>
      </c>
      <c r="E14" s="4">
        <f t="shared" si="4"/>
        <v>0.12845721175914443</v>
      </c>
      <c r="F14" s="5">
        <f t="shared" si="0"/>
        <v>66.7837877058331</v>
      </c>
      <c r="G14" s="2">
        <v>4</v>
      </c>
      <c r="H14" s="4">
        <f t="shared" si="5"/>
        <v>1.1566343098218494</v>
      </c>
      <c r="I14" s="2">
        <v>0</v>
      </c>
      <c r="J14" s="4">
        <f t="shared" si="1"/>
        <v>0</v>
      </c>
      <c r="K14" s="5">
        <v>100</v>
      </c>
    </row>
    <row r="15" spans="1:11" s="6" customFormat="1" ht="15">
      <c r="A15" s="3" t="s">
        <v>8</v>
      </c>
      <c r="B15" s="2">
        <v>2</v>
      </c>
      <c r="C15" s="4">
        <f t="shared" si="3"/>
        <v>0.08569832134128157</v>
      </c>
      <c r="D15" s="2">
        <v>2</v>
      </c>
      <c r="E15" s="4">
        <f t="shared" si="4"/>
        <v>0.08563814117276296</v>
      </c>
      <c r="F15" s="5">
        <v>0</v>
      </c>
      <c r="G15" s="2">
        <v>1</v>
      </c>
      <c r="H15" s="4">
        <f t="shared" si="5"/>
        <v>0.28915857745546236</v>
      </c>
      <c r="I15" s="2">
        <v>0</v>
      </c>
      <c r="J15" s="4">
        <f t="shared" si="1"/>
        <v>0</v>
      </c>
      <c r="K15" s="5">
        <v>100</v>
      </c>
    </row>
    <row r="16" spans="1:12" ht="15">
      <c r="A16" s="3" t="s">
        <v>104</v>
      </c>
      <c r="B16" s="2">
        <v>3</v>
      </c>
      <c r="C16" s="4">
        <f t="shared" si="3"/>
        <v>0.12854748201192234</v>
      </c>
      <c r="D16" s="2">
        <v>1</v>
      </c>
      <c r="E16" s="4">
        <f t="shared" si="4"/>
        <v>0.04281907058638148</v>
      </c>
      <c r="F16" s="5">
        <f t="shared" si="0"/>
        <v>200.2108178704995</v>
      </c>
      <c r="G16" s="2">
        <v>3</v>
      </c>
      <c r="H16" s="4">
        <f t="shared" si="5"/>
        <v>0.8674757323663871</v>
      </c>
      <c r="I16" s="2">
        <v>0</v>
      </c>
      <c r="J16" s="4">
        <f t="shared" si="1"/>
        <v>0</v>
      </c>
      <c r="K16" s="5">
        <v>100</v>
      </c>
      <c r="L16" s="6"/>
    </row>
    <row r="17" spans="1:11" s="6" customFormat="1" ht="15">
      <c r="A17" s="3" t="s">
        <v>61</v>
      </c>
      <c r="B17" s="2">
        <v>0</v>
      </c>
      <c r="C17" s="4">
        <f t="shared" si="3"/>
        <v>0</v>
      </c>
      <c r="D17" s="2">
        <v>0</v>
      </c>
      <c r="E17" s="4">
        <f t="shared" si="4"/>
        <v>0</v>
      </c>
      <c r="F17" s="5">
        <v>0</v>
      </c>
      <c r="G17" s="2">
        <v>0</v>
      </c>
      <c r="H17" s="4">
        <f t="shared" si="5"/>
        <v>0</v>
      </c>
      <c r="I17" s="2">
        <v>0</v>
      </c>
      <c r="J17" s="4">
        <f t="shared" si="1"/>
        <v>0</v>
      </c>
      <c r="K17" s="5">
        <v>0</v>
      </c>
    </row>
    <row r="18" spans="1:11" s="6" customFormat="1" ht="15">
      <c r="A18" s="3" t="s">
        <v>59</v>
      </c>
      <c r="B18" s="2">
        <v>0</v>
      </c>
      <c r="C18" s="4">
        <f t="shared" si="3"/>
        <v>0</v>
      </c>
      <c r="D18" s="2">
        <v>1</v>
      </c>
      <c r="E18" s="4">
        <f t="shared" si="4"/>
        <v>0.04281907058638148</v>
      </c>
      <c r="F18" s="5">
        <f t="shared" si="0"/>
        <v>-100</v>
      </c>
      <c r="G18" s="2">
        <v>0</v>
      </c>
      <c r="H18" s="4">
        <f t="shared" si="5"/>
        <v>0</v>
      </c>
      <c r="I18" s="2">
        <v>0</v>
      </c>
      <c r="J18" s="4">
        <f t="shared" si="1"/>
        <v>0</v>
      </c>
      <c r="K18" s="5">
        <v>0</v>
      </c>
    </row>
    <row r="19" spans="1:11" s="6" customFormat="1" ht="15">
      <c r="A19" s="3" t="s">
        <v>60</v>
      </c>
      <c r="B19" s="2">
        <v>0</v>
      </c>
      <c r="C19" s="4">
        <f t="shared" si="3"/>
        <v>0</v>
      </c>
      <c r="D19" s="2">
        <v>0</v>
      </c>
      <c r="E19" s="4">
        <f t="shared" si="4"/>
        <v>0</v>
      </c>
      <c r="F19" s="8">
        <v>0</v>
      </c>
      <c r="G19" s="2">
        <v>0</v>
      </c>
      <c r="H19" s="4">
        <f t="shared" si="5"/>
        <v>0</v>
      </c>
      <c r="I19" s="2">
        <v>0</v>
      </c>
      <c r="J19" s="4">
        <f t="shared" si="1"/>
        <v>0</v>
      </c>
      <c r="K19" s="8">
        <v>0</v>
      </c>
    </row>
    <row r="20" spans="1:11" ht="22.5">
      <c r="A20" s="7" t="s">
        <v>62</v>
      </c>
      <c r="B20" s="10">
        <v>2680</v>
      </c>
      <c r="C20" s="4">
        <f t="shared" si="3"/>
        <v>114.8357505973173</v>
      </c>
      <c r="D20" s="10">
        <v>2600</v>
      </c>
      <c r="E20" s="4">
        <f t="shared" si="4"/>
        <v>111.32958352459185</v>
      </c>
      <c r="F20" s="11">
        <f>(C20*100/E20)-100</f>
        <v>3.149357934992139</v>
      </c>
      <c r="G20" s="10">
        <v>1867</v>
      </c>
      <c r="H20" s="4">
        <f t="shared" si="5"/>
        <v>539.8590641093482</v>
      </c>
      <c r="I20" s="10">
        <v>1906</v>
      </c>
      <c r="J20" s="4">
        <f t="shared" si="1"/>
        <v>558.277949778417</v>
      </c>
      <c r="K20" s="11">
        <f>(H20*100/J20)-100</f>
        <v>-3.29923216139548</v>
      </c>
    </row>
    <row r="21" spans="1:11" s="6" customFormat="1" ht="22.5">
      <c r="A21" s="7" t="s">
        <v>63</v>
      </c>
      <c r="B21" s="10">
        <v>1102</v>
      </c>
      <c r="C21" s="4">
        <f t="shared" si="3"/>
        <v>47.21977505904614</v>
      </c>
      <c r="D21" s="10">
        <v>1197</v>
      </c>
      <c r="E21" s="4">
        <f t="shared" si="4"/>
        <v>51.25442749189863</v>
      </c>
      <c r="F21" s="11">
        <f>(C21*100/E21)-100</f>
        <v>-7.8718125053493395</v>
      </c>
      <c r="G21" s="10">
        <v>746</v>
      </c>
      <c r="H21" s="4">
        <f t="shared" si="5"/>
        <v>215.7122987817749</v>
      </c>
      <c r="I21" s="10">
        <v>945</v>
      </c>
      <c r="J21" s="4">
        <f t="shared" si="1"/>
        <v>276.7957306089213</v>
      </c>
      <c r="K21" s="11">
        <f>(H21*100/J21)-100</f>
        <v>-22.06805419027573</v>
      </c>
    </row>
    <row r="22" spans="1:11" s="6" customFormat="1" ht="22.5">
      <c r="A22" s="7" t="s">
        <v>64</v>
      </c>
      <c r="B22" s="2">
        <v>272</v>
      </c>
      <c r="C22" s="4">
        <f t="shared" si="3"/>
        <v>11.654971702414294</v>
      </c>
      <c r="D22" s="2">
        <v>265</v>
      </c>
      <c r="E22" s="4">
        <f t="shared" si="4"/>
        <v>11.347053705391092</v>
      </c>
      <c r="F22" s="5">
        <f>(C22*100/E22)-100</f>
        <v>2.713638315441358</v>
      </c>
      <c r="G22" s="2">
        <v>195</v>
      </c>
      <c r="H22" s="4">
        <f t="shared" si="5"/>
        <v>56.38592260381516</v>
      </c>
      <c r="I22" s="2">
        <v>179</v>
      </c>
      <c r="J22" s="4">
        <f t="shared" si="1"/>
        <v>52.430090771425306</v>
      </c>
      <c r="K22" s="5">
        <f>(H22*100/J22)-100</f>
        <v>7.544964683802917</v>
      </c>
    </row>
    <row r="23" spans="1:11" s="6" customFormat="1" ht="33.75">
      <c r="A23" s="7" t="s">
        <v>65</v>
      </c>
      <c r="B23" s="2">
        <v>118</v>
      </c>
      <c r="C23" s="4">
        <f t="shared" si="3"/>
        <v>5.056200959135612</v>
      </c>
      <c r="D23" s="2">
        <v>122</v>
      </c>
      <c r="E23" s="4">
        <f t="shared" si="4"/>
        <v>5.22392661153854</v>
      </c>
      <c r="F23" s="5">
        <f>(C23*100/E23)-100</f>
        <v>-3.2107199215329274</v>
      </c>
      <c r="G23" s="2">
        <v>106</v>
      </c>
      <c r="H23" s="4">
        <f t="shared" si="5"/>
        <v>30.65080921027901</v>
      </c>
      <c r="I23" s="2">
        <v>104</v>
      </c>
      <c r="J23" s="4">
        <f t="shared" si="1"/>
        <v>30.46217564373314</v>
      </c>
      <c r="K23" s="5">
        <f>(H23*100/J23)-100</f>
        <v>0.6192386543627606</v>
      </c>
    </row>
    <row r="24" spans="1:11" s="6" customFormat="1" ht="45">
      <c r="A24" s="7" t="s">
        <v>66</v>
      </c>
      <c r="B24" s="2">
        <v>0</v>
      </c>
      <c r="C24" s="4">
        <f t="shared" si="3"/>
        <v>0</v>
      </c>
      <c r="D24" s="2">
        <v>0</v>
      </c>
      <c r="E24" s="4">
        <f t="shared" si="4"/>
        <v>0</v>
      </c>
      <c r="F24" s="8">
        <v>0</v>
      </c>
      <c r="G24" s="2">
        <v>0</v>
      </c>
      <c r="H24" s="4">
        <f t="shared" si="5"/>
        <v>0</v>
      </c>
      <c r="I24" s="2">
        <v>0</v>
      </c>
      <c r="J24" s="4">
        <f t="shared" si="1"/>
        <v>0</v>
      </c>
      <c r="K24" s="8">
        <v>0</v>
      </c>
    </row>
    <row r="25" spans="1:11" s="6" customFormat="1" ht="33.75">
      <c r="A25" s="7" t="s">
        <v>67</v>
      </c>
      <c r="B25" s="2">
        <v>9</v>
      </c>
      <c r="C25" s="4">
        <f t="shared" si="3"/>
        <v>0.38564244603576703</v>
      </c>
      <c r="D25" s="2">
        <v>3</v>
      </c>
      <c r="E25" s="4">
        <f t="shared" si="4"/>
        <v>0.12845721175914443</v>
      </c>
      <c r="F25" s="5">
        <f>(C25*100/E25)-100</f>
        <v>200.21081787049957</v>
      </c>
      <c r="G25" s="2">
        <v>8</v>
      </c>
      <c r="H25" s="4">
        <f t="shared" si="5"/>
        <v>2.313268619643699</v>
      </c>
      <c r="I25" s="2">
        <v>2</v>
      </c>
      <c r="J25" s="4">
        <f t="shared" si="1"/>
        <v>0.5858110700717911</v>
      </c>
      <c r="K25" s="5">
        <f>(H25*100/J25)-100</f>
        <v>294.8830498133482</v>
      </c>
    </row>
    <row r="26" spans="1:11" ht="22.5">
      <c r="A26" s="7" t="s">
        <v>68</v>
      </c>
      <c r="B26" s="2">
        <v>10</v>
      </c>
      <c r="C26" s="4">
        <f t="shared" si="3"/>
        <v>0.42849160670640785</v>
      </c>
      <c r="D26" s="2">
        <v>5</v>
      </c>
      <c r="E26" s="4">
        <f t="shared" si="4"/>
        <v>0.2140953529319074</v>
      </c>
      <c r="F26" s="5">
        <f>(C26*100/E26)-100</f>
        <v>100.14054524699972</v>
      </c>
      <c r="G26" s="2">
        <v>2</v>
      </c>
      <c r="H26" s="4">
        <f t="shared" si="5"/>
        <v>0.5783171549109247</v>
      </c>
      <c r="I26" s="2">
        <v>3</v>
      </c>
      <c r="J26" s="4">
        <f t="shared" si="1"/>
        <v>0.8787166051076867</v>
      </c>
      <c r="K26" s="5">
        <f>(H26*100/J26)-100</f>
        <v>-34.186158364441965</v>
      </c>
    </row>
    <row r="27" spans="1:11" s="6" customFormat="1" ht="22.5">
      <c r="A27" s="7" t="s">
        <v>69</v>
      </c>
      <c r="B27" s="2">
        <v>830</v>
      </c>
      <c r="C27" s="4">
        <f t="shared" si="3"/>
        <v>35.56480335663185</v>
      </c>
      <c r="D27" s="2">
        <v>932</v>
      </c>
      <c r="E27" s="4">
        <f t="shared" si="4"/>
        <v>39.90737378650754</v>
      </c>
      <c r="F27" s="5">
        <f aca="true" t="shared" si="6" ref="F27:F32">(C27*100/E27)-100</f>
        <v>-10.881624165767306</v>
      </c>
      <c r="G27" s="2">
        <v>551</v>
      </c>
      <c r="H27" s="4">
        <f t="shared" si="5"/>
        <v>159.32637617795976</v>
      </c>
      <c r="I27" s="2">
        <v>766</v>
      </c>
      <c r="J27" s="4">
        <f t="shared" si="1"/>
        <v>224.36563983749602</v>
      </c>
      <c r="K27" s="5">
        <f aca="true" t="shared" si="7" ref="K27:K32">(H27*100/J27)-100</f>
        <v>-28.988067739179243</v>
      </c>
    </row>
    <row r="28" spans="1:11" s="6" customFormat="1" ht="33.75">
      <c r="A28" s="7" t="s">
        <v>70</v>
      </c>
      <c r="B28" s="2">
        <v>414</v>
      </c>
      <c r="C28" s="4">
        <f t="shared" si="3"/>
        <v>17.739552517645283</v>
      </c>
      <c r="D28" s="2">
        <v>614</v>
      </c>
      <c r="E28" s="4">
        <f t="shared" si="4"/>
        <v>26.29090934003823</v>
      </c>
      <c r="F28" s="5">
        <f t="shared" si="6"/>
        <v>-32.525907384154834</v>
      </c>
      <c r="G28" s="2">
        <v>328</v>
      </c>
      <c r="H28" s="4">
        <f t="shared" si="5"/>
        <v>94.84401340539165</v>
      </c>
      <c r="I28" s="2">
        <v>530</v>
      </c>
      <c r="J28" s="4">
        <f t="shared" si="1"/>
        <v>155.23993356902466</v>
      </c>
      <c r="K28" s="5">
        <f t="shared" si="7"/>
        <v>-38.904886632651795</v>
      </c>
    </row>
    <row r="29" spans="1:11" ht="33.75">
      <c r="A29" s="7" t="s">
        <v>71</v>
      </c>
      <c r="B29" s="2">
        <v>393</v>
      </c>
      <c r="C29" s="4">
        <f t="shared" si="3"/>
        <v>16.839720143561827</v>
      </c>
      <c r="D29" s="2">
        <v>285</v>
      </c>
      <c r="E29" s="4">
        <f t="shared" si="4"/>
        <v>12.203435117118723</v>
      </c>
      <c r="F29" s="5">
        <f t="shared" si="6"/>
        <v>37.9916390913524</v>
      </c>
      <c r="G29" s="2">
        <v>209</v>
      </c>
      <c r="H29" s="4">
        <f t="shared" si="5"/>
        <v>60.43414268819163</v>
      </c>
      <c r="I29" s="2">
        <v>215</v>
      </c>
      <c r="J29" s="4">
        <f t="shared" si="1"/>
        <v>62.97469003271755</v>
      </c>
      <c r="K29" s="5">
        <f t="shared" si="7"/>
        <v>-4.034235568616566</v>
      </c>
    </row>
    <row r="30" spans="1:11" ht="22.5">
      <c r="A30" s="7" t="s">
        <v>72</v>
      </c>
      <c r="B30" s="2">
        <v>1578</v>
      </c>
      <c r="C30" s="4">
        <f t="shared" si="3"/>
        <v>67.61597553827116</v>
      </c>
      <c r="D30" s="2">
        <v>1403</v>
      </c>
      <c r="E30" s="4">
        <f t="shared" si="4"/>
        <v>60.075156032693215</v>
      </c>
      <c r="F30" s="5">
        <f t="shared" si="6"/>
        <v>12.55230947960284</v>
      </c>
      <c r="G30" s="2">
        <v>1121</v>
      </c>
      <c r="H30" s="4">
        <f t="shared" si="5"/>
        <v>324.1467653275733</v>
      </c>
      <c r="I30" s="2">
        <v>961</v>
      </c>
      <c r="J30" s="4">
        <f t="shared" si="1"/>
        <v>281.48221916949564</v>
      </c>
      <c r="K30" s="5">
        <f t="shared" si="7"/>
        <v>15.157101675536751</v>
      </c>
    </row>
    <row r="31" spans="1:11" ht="15">
      <c r="A31" s="3" t="s">
        <v>73</v>
      </c>
      <c r="B31" s="2">
        <v>0</v>
      </c>
      <c r="C31" s="4">
        <f t="shared" si="3"/>
        <v>0</v>
      </c>
      <c r="D31" s="2">
        <v>0</v>
      </c>
      <c r="E31" s="4">
        <f t="shared" si="4"/>
        <v>0</v>
      </c>
      <c r="F31" s="5">
        <v>0</v>
      </c>
      <c r="G31" s="2">
        <v>0</v>
      </c>
      <c r="H31" s="4">
        <f t="shared" si="5"/>
        <v>0</v>
      </c>
      <c r="I31" s="2">
        <v>0</v>
      </c>
      <c r="J31" s="4">
        <f t="shared" si="1"/>
        <v>0</v>
      </c>
      <c r="K31" s="5">
        <v>0</v>
      </c>
    </row>
    <row r="32" spans="1:11" ht="15">
      <c r="A32" s="3" t="s">
        <v>74</v>
      </c>
      <c r="B32" s="2">
        <v>10</v>
      </c>
      <c r="C32" s="4">
        <f t="shared" si="3"/>
        <v>0.42849160670640785</v>
      </c>
      <c r="D32" s="2">
        <v>11</v>
      </c>
      <c r="E32" s="4">
        <f t="shared" si="4"/>
        <v>0.47100977645019626</v>
      </c>
      <c r="F32" s="5">
        <f t="shared" si="6"/>
        <v>-9.027024887727407</v>
      </c>
      <c r="G32" s="2">
        <v>9</v>
      </c>
      <c r="H32" s="4">
        <f t="shared" si="5"/>
        <v>2.602427197099161</v>
      </c>
      <c r="I32" s="2">
        <v>9</v>
      </c>
      <c r="J32" s="4">
        <f t="shared" si="1"/>
        <v>2.6361498153230603</v>
      </c>
      <c r="K32" s="5">
        <f t="shared" si="7"/>
        <v>-1.2792375466629693</v>
      </c>
    </row>
    <row r="33" spans="1:11" ht="15">
      <c r="A33" s="3" t="s">
        <v>75</v>
      </c>
      <c r="B33" s="2">
        <v>1</v>
      </c>
      <c r="C33" s="4">
        <f t="shared" si="3"/>
        <v>0.04284916067064078</v>
      </c>
      <c r="D33" s="2">
        <v>1</v>
      </c>
      <c r="E33" s="4">
        <f t="shared" si="4"/>
        <v>0.04281907058638148</v>
      </c>
      <c r="F33" s="5">
        <v>0</v>
      </c>
      <c r="G33" s="2">
        <v>1</v>
      </c>
      <c r="H33" s="4">
        <f t="shared" si="5"/>
        <v>0.28915857745546236</v>
      </c>
      <c r="I33" s="2">
        <v>1</v>
      </c>
      <c r="J33" s="4">
        <f t="shared" si="1"/>
        <v>0.29290553503589556</v>
      </c>
      <c r="K33" s="5">
        <v>0</v>
      </c>
    </row>
    <row r="34" spans="1:11" s="6" customFormat="1" ht="15">
      <c r="A34" s="3" t="s">
        <v>9</v>
      </c>
      <c r="B34" s="2">
        <v>483</v>
      </c>
      <c r="C34" s="4">
        <f t="shared" si="3"/>
        <v>20.6961446039195</v>
      </c>
      <c r="D34" s="2">
        <v>403</v>
      </c>
      <c r="E34" s="4">
        <f t="shared" si="4"/>
        <v>17.256085446311737</v>
      </c>
      <c r="F34" s="5">
        <f aca="true" t="shared" si="8" ref="F34:F44">(C34*100/E34)-100</f>
        <v>19.935339149256663</v>
      </c>
      <c r="G34" s="2">
        <v>9</v>
      </c>
      <c r="H34" s="4">
        <f t="shared" si="5"/>
        <v>2.602427197099161</v>
      </c>
      <c r="I34" s="2">
        <v>5</v>
      </c>
      <c r="J34" s="4">
        <f t="shared" si="1"/>
        <v>1.4645276751794778</v>
      </c>
      <c r="K34" s="5">
        <f>(H34*100/J34)-100</f>
        <v>77.69737241600666</v>
      </c>
    </row>
    <row r="35" spans="1:11" ht="15">
      <c r="A35" s="3" t="s">
        <v>76</v>
      </c>
      <c r="B35" s="2">
        <v>100</v>
      </c>
      <c r="C35" s="4">
        <f t="shared" si="3"/>
        <v>4.284916067064079</v>
      </c>
      <c r="D35" s="2">
        <v>72</v>
      </c>
      <c r="E35" s="4">
        <f t="shared" si="4"/>
        <v>3.0829730822194668</v>
      </c>
      <c r="F35" s="5">
        <f t="shared" si="8"/>
        <v>38.98648975486091</v>
      </c>
      <c r="G35" s="2">
        <v>2</v>
      </c>
      <c r="H35" s="4">
        <f t="shared" si="5"/>
        <v>0.5783171549109247</v>
      </c>
      <c r="I35" s="2">
        <v>4</v>
      </c>
      <c r="J35" s="4">
        <f t="shared" si="1"/>
        <v>1.1716221401435822</v>
      </c>
      <c r="K35" s="5">
        <f>(H35*100/J35)-100</f>
        <v>-50.63961877333148</v>
      </c>
    </row>
    <row r="36" spans="1:11" ht="15">
      <c r="A36" s="3" t="s">
        <v>77</v>
      </c>
      <c r="B36" s="2">
        <v>57</v>
      </c>
      <c r="C36" s="4">
        <f t="shared" si="3"/>
        <v>2.4424021582265247</v>
      </c>
      <c r="D36" s="2">
        <v>47</v>
      </c>
      <c r="E36" s="4">
        <f t="shared" si="4"/>
        <v>2.0124963175599295</v>
      </c>
      <c r="F36" s="5">
        <f t="shared" si="8"/>
        <v>21.361819990201965</v>
      </c>
      <c r="G36" s="2">
        <v>2</v>
      </c>
      <c r="H36" s="4">
        <f t="shared" si="5"/>
        <v>0.5783171549109247</v>
      </c>
      <c r="I36" s="2">
        <v>4</v>
      </c>
      <c r="J36" s="4">
        <f t="shared" si="1"/>
        <v>1.1716221401435822</v>
      </c>
      <c r="K36" s="5">
        <f>(H36*100/J36)-100</f>
        <v>-50.63961877333148</v>
      </c>
    </row>
    <row r="37" spans="1:11" ht="15">
      <c r="A37" s="3" t="s">
        <v>78</v>
      </c>
      <c r="B37" s="2">
        <v>9</v>
      </c>
      <c r="C37" s="4">
        <f t="shared" si="3"/>
        <v>0.38564244603576703</v>
      </c>
      <c r="D37" s="2">
        <v>12</v>
      </c>
      <c r="E37" s="4">
        <f t="shared" si="4"/>
        <v>0.5138288470365777</v>
      </c>
      <c r="F37" s="5">
        <f t="shared" si="8"/>
        <v>-24.947295532375108</v>
      </c>
      <c r="G37" s="2">
        <v>0</v>
      </c>
      <c r="H37" s="4">
        <f t="shared" si="5"/>
        <v>0</v>
      </c>
      <c r="I37" s="2">
        <v>0</v>
      </c>
      <c r="J37" s="4">
        <f t="shared" si="1"/>
        <v>0</v>
      </c>
      <c r="K37" s="8">
        <v>0</v>
      </c>
    </row>
    <row r="38" spans="1:11" s="6" customFormat="1" ht="15">
      <c r="A38" s="3" t="s">
        <v>79</v>
      </c>
      <c r="B38" s="2">
        <v>23</v>
      </c>
      <c r="C38" s="4">
        <f t="shared" si="3"/>
        <v>0.985530695424738</v>
      </c>
      <c r="D38" s="2">
        <v>11</v>
      </c>
      <c r="E38" s="4">
        <f t="shared" si="4"/>
        <v>0.47100977645019626</v>
      </c>
      <c r="F38" s="5">
        <f t="shared" si="8"/>
        <v>109.23784275822698</v>
      </c>
      <c r="G38" s="2">
        <v>0</v>
      </c>
      <c r="H38" s="4">
        <f t="shared" si="5"/>
        <v>0</v>
      </c>
      <c r="I38" s="2">
        <v>0</v>
      </c>
      <c r="J38" s="4">
        <f t="shared" si="1"/>
        <v>0</v>
      </c>
      <c r="K38" s="8">
        <v>0</v>
      </c>
    </row>
    <row r="39" spans="1:11" s="6" customFormat="1" ht="15">
      <c r="A39" s="3" t="s">
        <v>113</v>
      </c>
      <c r="B39" s="2">
        <v>9</v>
      </c>
      <c r="C39" s="4">
        <f t="shared" si="3"/>
        <v>0.38564244603576703</v>
      </c>
      <c r="D39" s="2">
        <v>0</v>
      </c>
      <c r="E39" s="4">
        <f t="shared" si="4"/>
        <v>0</v>
      </c>
      <c r="F39" s="5">
        <v>100</v>
      </c>
      <c r="G39" s="2">
        <v>0</v>
      </c>
      <c r="H39" s="4">
        <f t="shared" si="5"/>
        <v>0</v>
      </c>
      <c r="I39" s="2">
        <v>0</v>
      </c>
      <c r="J39" s="4">
        <f t="shared" si="1"/>
        <v>0</v>
      </c>
      <c r="K39" s="8">
        <v>0</v>
      </c>
    </row>
    <row r="40" spans="1:11" s="6" customFormat="1" ht="22.5">
      <c r="A40" s="7" t="s">
        <v>80</v>
      </c>
      <c r="B40" s="2">
        <v>2</v>
      </c>
      <c r="C40" s="4">
        <f t="shared" si="3"/>
        <v>0.08569832134128157</v>
      </c>
      <c r="D40" s="2">
        <v>2</v>
      </c>
      <c r="E40" s="4">
        <f t="shared" si="4"/>
        <v>0.08563814117276296</v>
      </c>
      <c r="F40" s="5">
        <v>0</v>
      </c>
      <c r="G40" s="2">
        <v>0</v>
      </c>
      <c r="H40" s="4">
        <f t="shared" si="5"/>
        <v>0</v>
      </c>
      <c r="I40" s="2">
        <v>0</v>
      </c>
      <c r="J40" s="4">
        <f t="shared" si="1"/>
        <v>0</v>
      </c>
      <c r="K40" s="8">
        <v>0</v>
      </c>
    </row>
    <row r="41" spans="1:11" ht="22.5">
      <c r="A41" s="7" t="s">
        <v>81</v>
      </c>
      <c r="B41" s="2">
        <v>284</v>
      </c>
      <c r="C41" s="4">
        <f t="shared" si="3"/>
        <v>12.169161630461982</v>
      </c>
      <c r="D41" s="2">
        <v>236</v>
      </c>
      <c r="E41" s="4">
        <f t="shared" si="4"/>
        <v>10.10530065838603</v>
      </c>
      <c r="F41" s="5">
        <f t="shared" si="8"/>
        <v>20.4235484113303</v>
      </c>
      <c r="G41" s="2">
        <v>7</v>
      </c>
      <c r="H41" s="4">
        <f t="shared" si="5"/>
        <v>2.0241100421882363</v>
      </c>
      <c r="I41" s="2">
        <v>1</v>
      </c>
      <c r="J41" s="4">
        <f t="shared" si="1"/>
        <v>0.29290553503589556</v>
      </c>
      <c r="K41" s="5">
        <f>(H41*100/J41)-100</f>
        <v>591.0453371733591</v>
      </c>
    </row>
    <row r="42" spans="1:11" ht="22.5">
      <c r="A42" s="7" t="s">
        <v>82</v>
      </c>
      <c r="B42" s="2">
        <v>47</v>
      </c>
      <c r="C42" s="4">
        <f t="shared" si="3"/>
        <v>2.0139105515201168</v>
      </c>
      <c r="D42" s="2">
        <v>40</v>
      </c>
      <c r="E42" s="4">
        <f t="shared" si="4"/>
        <v>1.7127628234552592</v>
      </c>
      <c r="F42" s="5">
        <f t="shared" si="8"/>
        <v>17.582570332612335</v>
      </c>
      <c r="G42" s="2">
        <v>1</v>
      </c>
      <c r="H42" s="4">
        <f t="shared" si="5"/>
        <v>0.28915857745546236</v>
      </c>
      <c r="I42" s="2">
        <v>0</v>
      </c>
      <c r="J42" s="4">
        <f t="shared" si="1"/>
        <v>0</v>
      </c>
      <c r="K42" s="5">
        <v>100</v>
      </c>
    </row>
    <row r="43" spans="1:11" s="6" customFormat="1" ht="22.5">
      <c r="A43" s="7" t="s">
        <v>83</v>
      </c>
      <c r="B43" s="2">
        <v>229</v>
      </c>
      <c r="C43" s="4">
        <f t="shared" si="3"/>
        <v>9.812457793576739</v>
      </c>
      <c r="D43" s="2">
        <v>194</v>
      </c>
      <c r="E43" s="4">
        <f t="shared" si="4"/>
        <v>8.306899693758007</v>
      </c>
      <c r="F43" s="5">
        <f t="shared" si="8"/>
        <v>18.12418778753333</v>
      </c>
      <c r="G43" s="2">
        <v>6</v>
      </c>
      <c r="H43" s="4">
        <f t="shared" si="5"/>
        <v>1.7349514647327742</v>
      </c>
      <c r="I43" s="2">
        <v>1</v>
      </c>
      <c r="J43" s="4">
        <f t="shared" si="1"/>
        <v>0.29290553503589556</v>
      </c>
      <c r="K43" s="5">
        <f>(H43*100/J43)-100</f>
        <v>492.32457472002227</v>
      </c>
    </row>
    <row r="44" spans="1:11" s="6" customFormat="1" ht="22.5">
      <c r="A44" s="7" t="s">
        <v>84</v>
      </c>
      <c r="B44" s="2">
        <v>8</v>
      </c>
      <c r="C44" s="4">
        <f t="shared" si="3"/>
        <v>0.34279328536512627</v>
      </c>
      <c r="D44" s="2">
        <v>2</v>
      </c>
      <c r="E44" s="4">
        <f t="shared" si="4"/>
        <v>0.08563814117276296</v>
      </c>
      <c r="F44" s="5">
        <f t="shared" si="8"/>
        <v>300.28109049399944</v>
      </c>
      <c r="G44" s="2">
        <v>0</v>
      </c>
      <c r="H44" s="4">
        <f t="shared" si="5"/>
        <v>0</v>
      </c>
      <c r="I44" s="2">
        <v>0</v>
      </c>
      <c r="J44" s="4">
        <f t="shared" si="1"/>
        <v>0</v>
      </c>
      <c r="K44" s="8">
        <v>0</v>
      </c>
    </row>
    <row r="45" spans="1:11" s="6" customFormat="1" ht="15">
      <c r="A45" s="3" t="s">
        <v>85</v>
      </c>
      <c r="B45" s="2">
        <v>99</v>
      </c>
      <c r="C45" s="4">
        <f t="shared" si="3"/>
        <v>4.242066906393438</v>
      </c>
      <c r="D45" s="2">
        <v>95</v>
      </c>
      <c r="E45" s="4">
        <f t="shared" si="4"/>
        <v>4.067811705706241</v>
      </c>
      <c r="F45" s="5">
        <f>(C45*100/E45)-100</f>
        <v>4.2837577865945775</v>
      </c>
      <c r="G45" s="2">
        <v>0</v>
      </c>
      <c r="H45" s="4">
        <f t="shared" si="5"/>
        <v>0</v>
      </c>
      <c r="I45" s="2">
        <v>0</v>
      </c>
      <c r="J45" s="4">
        <f t="shared" si="1"/>
        <v>0</v>
      </c>
      <c r="K45" s="8">
        <v>0</v>
      </c>
    </row>
    <row r="46" spans="1:11" s="6" customFormat="1" ht="15">
      <c r="A46" s="3" t="s">
        <v>10</v>
      </c>
      <c r="B46" s="2">
        <v>0</v>
      </c>
      <c r="C46" s="4">
        <f t="shared" si="3"/>
        <v>0</v>
      </c>
      <c r="D46" s="2">
        <v>0</v>
      </c>
      <c r="E46" s="4">
        <f t="shared" si="4"/>
        <v>0</v>
      </c>
      <c r="F46" s="8">
        <v>0</v>
      </c>
      <c r="G46" s="2">
        <v>0</v>
      </c>
      <c r="H46" s="4">
        <f t="shared" si="5"/>
        <v>0</v>
      </c>
      <c r="I46" s="2">
        <v>0</v>
      </c>
      <c r="J46" s="4">
        <f t="shared" si="1"/>
        <v>0</v>
      </c>
      <c r="K46" s="8">
        <v>0</v>
      </c>
    </row>
    <row r="47" spans="1:11" s="6" customFormat="1" ht="15">
      <c r="A47" s="3" t="s">
        <v>11</v>
      </c>
      <c r="B47" s="2">
        <v>109</v>
      </c>
      <c r="C47" s="4">
        <f t="shared" si="3"/>
        <v>4.670558513099845</v>
      </c>
      <c r="D47" s="2">
        <v>147</v>
      </c>
      <c r="E47" s="4">
        <f t="shared" si="4"/>
        <v>6.294403376198078</v>
      </c>
      <c r="F47" s="5">
        <f aca="true" t="shared" si="9" ref="F47:F57">(C47*100/E47)-100</f>
        <v>-25.798233224751826</v>
      </c>
      <c r="G47" s="2">
        <v>102</v>
      </c>
      <c r="H47" s="4">
        <f t="shared" si="5"/>
        <v>29.49417490045716</v>
      </c>
      <c r="I47" s="2">
        <v>119</v>
      </c>
      <c r="J47" s="4">
        <f t="shared" si="1"/>
        <v>34.85575866927157</v>
      </c>
      <c r="K47" s="5">
        <f>(H47*100/J47)-100</f>
        <v>-15.382203611425396</v>
      </c>
    </row>
    <row r="48" spans="1:11" ht="22.5">
      <c r="A48" s="7" t="s">
        <v>105</v>
      </c>
      <c r="B48" s="2">
        <v>2</v>
      </c>
      <c r="C48" s="4">
        <f t="shared" si="3"/>
        <v>0.08569832134128157</v>
      </c>
      <c r="D48" s="2">
        <v>1</v>
      </c>
      <c r="E48" s="4">
        <f t="shared" si="4"/>
        <v>0.04281907058638148</v>
      </c>
      <c r="F48" s="5">
        <f t="shared" si="9"/>
        <v>100.14054524699972</v>
      </c>
      <c r="G48" s="2">
        <v>2</v>
      </c>
      <c r="H48" s="4">
        <f t="shared" si="5"/>
        <v>0.5783171549109247</v>
      </c>
      <c r="I48" s="2">
        <v>1</v>
      </c>
      <c r="J48" s="4">
        <f t="shared" si="1"/>
        <v>0.29290553503589556</v>
      </c>
      <c r="K48" s="5">
        <f>(H48*100/J48)-100</f>
        <v>97.44152490667409</v>
      </c>
    </row>
    <row r="49" spans="1:11" s="6" customFormat="1" ht="15">
      <c r="A49" s="3" t="s">
        <v>12</v>
      </c>
      <c r="B49" s="2">
        <v>147</v>
      </c>
      <c r="C49" s="4">
        <f t="shared" si="3"/>
        <v>6.2988266185841955</v>
      </c>
      <c r="D49" s="2">
        <v>111</v>
      </c>
      <c r="E49" s="4">
        <f t="shared" si="4"/>
        <v>4.752916835088344</v>
      </c>
      <c r="F49" s="5">
        <f t="shared" si="9"/>
        <v>32.52549617706737</v>
      </c>
      <c r="G49" s="2">
        <v>146</v>
      </c>
      <c r="H49" s="4">
        <f t="shared" si="5"/>
        <v>42.217152308497504</v>
      </c>
      <c r="I49" s="2">
        <v>110</v>
      </c>
      <c r="J49" s="4">
        <f t="shared" si="1"/>
        <v>32.219608853948515</v>
      </c>
      <c r="K49" s="5">
        <f>(H49*100/J49)-100</f>
        <v>31.029375619883695</v>
      </c>
    </row>
    <row r="50" spans="1:11" ht="15">
      <c r="A50" s="3" t="s">
        <v>13</v>
      </c>
      <c r="B50" s="2">
        <v>6292</v>
      </c>
      <c r="C50" s="4">
        <f t="shared" si="3"/>
        <v>269.6069189396718</v>
      </c>
      <c r="D50" s="2">
        <v>7875</v>
      </c>
      <c r="E50" s="4">
        <f t="shared" si="4"/>
        <v>337.20018086775417</v>
      </c>
      <c r="F50" s="5">
        <f t="shared" si="9"/>
        <v>-20.045440590849395</v>
      </c>
      <c r="G50" s="2">
        <v>5375</v>
      </c>
      <c r="H50" s="4">
        <f t="shared" si="5"/>
        <v>1554.2273538231102</v>
      </c>
      <c r="I50" s="2">
        <v>6923</v>
      </c>
      <c r="J50" s="4">
        <f t="shared" si="1"/>
        <v>2027.785019053505</v>
      </c>
      <c r="K50" s="5">
        <f>(H50*100/J50)-100</f>
        <v>-23.353445300204157</v>
      </c>
    </row>
    <row r="51" spans="1:11" ht="15">
      <c r="A51" s="3" t="s">
        <v>55</v>
      </c>
      <c r="B51" s="2">
        <v>14</v>
      </c>
      <c r="C51" s="4">
        <f t="shared" si="3"/>
        <v>0.599888249388971</v>
      </c>
      <c r="D51" s="2">
        <v>2</v>
      </c>
      <c r="E51" s="4">
        <f t="shared" si="4"/>
        <v>0.08563814117276296</v>
      </c>
      <c r="F51" s="5">
        <f t="shared" si="9"/>
        <v>600.4919083644991</v>
      </c>
      <c r="G51" s="2">
        <v>12</v>
      </c>
      <c r="H51" s="4">
        <f t="shared" si="5"/>
        <v>3.4699029294655483</v>
      </c>
      <c r="I51" s="2">
        <v>1</v>
      </c>
      <c r="J51" s="4">
        <f t="shared" si="1"/>
        <v>0.29290553503589556</v>
      </c>
      <c r="K51" s="5">
        <f>(H51*100/J51)-100</f>
        <v>1084.6491494400445</v>
      </c>
    </row>
    <row r="52" spans="1:11" ht="15">
      <c r="A52" s="3" t="s">
        <v>14</v>
      </c>
      <c r="B52" s="2">
        <v>0</v>
      </c>
      <c r="C52" s="4">
        <f t="shared" si="3"/>
        <v>0</v>
      </c>
      <c r="D52" s="2">
        <v>0</v>
      </c>
      <c r="E52" s="4">
        <f t="shared" si="4"/>
        <v>0</v>
      </c>
      <c r="F52" s="5">
        <v>0</v>
      </c>
      <c r="G52" s="2">
        <v>0</v>
      </c>
      <c r="H52" s="4">
        <f t="shared" si="5"/>
        <v>0</v>
      </c>
      <c r="I52" s="2">
        <v>0</v>
      </c>
      <c r="J52" s="4">
        <f t="shared" si="1"/>
        <v>0</v>
      </c>
      <c r="K52" s="8">
        <v>0</v>
      </c>
    </row>
    <row r="53" spans="1:11" s="6" customFormat="1" ht="15">
      <c r="A53" s="3" t="s">
        <v>86</v>
      </c>
      <c r="B53" s="2">
        <v>2</v>
      </c>
      <c r="C53" s="4">
        <f t="shared" si="3"/>
        <v>0.08569832134128157</v>
      </c>
      <c r="D53" s="2">
        <v>5</v>
      </c>
      <c r="E53" s="4">
        <f t="shared" si="4"/>
        <v>0.2140953529319074</v>
      </c>
      <c r="F53" s="5">
        <f t="shared" si="9"/>
        <v>-59.971890950600056</v>
      </c>
      <c r="G53" s="2">
        <v>2</v>
      </c>
      <c r="H53" s="4">
        <f t="shared" si="5"/>
        <v>0.5783171549109247</v>
      </c>
      <c r="I53" s="2">
        <v>2</v>
      </c>
      <c r="J53" s="4">
        <f t="shared" si="1"/>
        <v>0.5858110700717911</v>
      </c>
      <c r="K53" s="5">
        <v>0</v>
      </c>
    </row>
    <row r="54" spans="1:11" s="6" customFormat="1" ht="15">
      <c r="A54" s="3" t="s">
        <v>87</v>
      </c>
      <c r="B54" s="2">
        <v>1</v>
      </c>
      <c r="C54" s="4">
        <f t="shared" si="3"/>
        <v>0.04284916067064078</v>
      </c>
      <c r="D54" s="2">
        <v>1</v>
      </c>
      <c r="E54" s="4">
        <f t="shared" si="4"/>
        <v>0.04281907058638148</v>
      </c>
      <c r="F54" s="5">
        <v>0</v>
      </c>
      <c r="G54" s="2">
        <v>0</v>
      </c>
      <c r="H54" s="4">
        <f t="shared" si="5"/>
        <v>0</v>
      </c>
      <c r="I54" s="2">
        <v>1</v>
      </c>
      <c r="J54" s="4">
        <f t="shared" si="1"/>
        <v>0.29290553503589556</v>
      </c>
      <c r="K54" s="5">
        <v>-100</v>
      </c>
    </row>
    <row r="55" spans="1:11" s="6" customFormat="1" ht="22.5">
      <c r="A55" s="7" t="s">
        <v>88</v>
      </c>
      <c r="B55" s="2">
        <v>1</v>
      </c>
      <c r="C55" s="4">
        <f t="shared" si="3"/>
        <v>0.04284916067064078</v>
      </c>
      <c r="D55" s="2">
        <v>1</v>
      </c>
      <c r="E55" s="4">
        <f t="shared" si="4"/>
        <v>0.04281907058638148</v>
      </c>
      <c r="F55" s="5">
        <v>0</v>
      </c>
      <c r="G55" s="2">
        <v>0</v>
      </c>
      <c r="H55" s="4">
        <f t="shared" si="5"/>
        <v>0</v>
      </c>
      <c r="I55" s="2">
        <v>1</v>
      </c>
      <c r="J55" s="4">
        <f t="shared" si="1"/>
        <v>0.29290553503589556</v>
      </c>
      <c r="K55" s="5">
        <v>-100</v>
      </c>
    </row>
    <row r="56" spans="1:11" s="6" customFormat="1" ht="15">
      <c r="A56" s="3" t="s">
        <v>15</v>
      </c>
      <c r="B56" s="2">
        <v>0</v>
      </c>
      <c r="C56" s="4">
        <f t="shared" si="3"/>
        <v>0</v>
      </c>
      <c r="D56" s="2">
        <v>0</v>
      </c>
      <c r="E56" s="4">
        <f t="shared" si="4"/>
        <v>0</v>
      </c>
      <c r="F56" s="5">
        <v>0</v>
      </c>
      <c r="G56" s="2">
        <v>0</v>
      </c>
      <c r="H56" s="4">
        <f t="shared" si="5"/>
        <v>0</v>
      </c>
      <c r="I56" s="2">
        <v>0</v>
      </c>
      <c r="J56" s="4">
        <f t="shared" si="1"/>
        <v>0</v>
      </c>
      <c r="K56" s="8">
        <v>0</v>
      </c>
    </row>
    <row r="57" spans="1:11" s="6" customFormat="1" ht="15">
      <c r="A57" s="3" t="s">
        <v>16</v>
      </c>
      <c r="B57" s="2">
        <v>0</v>
      </c>
      <c r="C57" s="4">
        <f t="shared" si="3"/>
        <v>0</v>
      </c>
      <c r="D57" s="2">
        <v>1</v>
      </c>
      <c r="E57" s="4">
        <f t="shared" si="4"/>
        <v>0.04281907058638148</v>
      </c>
      <c r="F57" s="5">
        <f t="shared" si="9"/>
        <v>-100</v>
      </c>
      <c r="G57" s="2">
        <v>0</v>
      </c>
      <c r="H57" s="4">
        <f t="shared" si="5"/>
        <v>0</v>
      </c>
      <c r="I57" s="2">
        <v>0</v>
      </c>
      <c r="J57" s="4">
        <f t="shared" si="1"/>
        <v>0</v>
      </c>
      <c r="K57" s="8">
        <v>0</v>
      </c>
    </row>
    <row r="58" spans="1:11" s="6" customFormat="1" ht="15">
      <c r="A58" s="3" t="s">
        <v>17</v>
      </c>
      <c r="B58" s="2">
        <v>0</v>
      </c>
      <c r="C58" s="4">
        <f t="shared" si="3"/>
        <v>0</v>
      </c>
      <c r="D58" s="2">
        <v>0</v>
      </c>
      <c r="E58" s="4">
        <f t="shared" si="4"/>
        <v>0</v>
      </c>
      <c r="F58" s="8">
        <v>0</v>
      </c>
      <c r="G58" s="2">
        <v>0</v>
      </c>
      <c r="H58" s="4">
        <f t="shared" si="5"/>
        <v>0</v>
      </c>
      <c r="I58" s="2">
        <v>0</v>
      </c>
      <c r="J58" s="4">
        <f t="shared" si="1"/>
        <v>0</v>
      </c>
      <c r="K58" s="8">
        <v>0</v>
      </c>
    </row>
    <row r="59" spans="1:11" ht="15">
      <c r="A59" s="3" t="s">
        <v>18</v>
      </c>
      <c r="B59" s="2">
        <v>1</v>
      </c>
      <c r="C59" s="4">
        <f t="shared" si="3"/>
        <v>0.04284916067064078</v>
      </c>
      <c r="D59" s="2">
        <v>0</v>
      </c>
      <c r="E59" s="4">
        <f t="shared" si="4"/>
        <v>0</v>
      </c>
      <c r="F59" s="5">
        <v>100</v>
      </c>
      <c r="G59" s="2">
        <v>0</v>
      </c>
      <c r="H59" s="4">
        <f t="shared" si="5"/>
        <v>0</v>
      </c>
      <c r="I59" s="2">
        <v>0</v>
      </c>
      <c r="J59" s="4">
        <f t="shared" si="1"/>
        <v>0</v>
      </c>
      <c r="K59" s="8">
        <v>0</v>
      </c>
    </row>
    <row r="60" spans="1:11" ht="15">
      <c r="A60" s="3" t="s">
        <v>111</v>
      </c>
      <c r="B60" s="2">
        <v>10</v>
      </c>
      <c r="C60" s="4">
        <f t="shared" si="3"/>
        <v>0.42849160670640785</v>
      </c>
      <c r="D60" s="2">
        <v>2</v>
      </c>
      <c r="E60" s="4">
        <f t="shared" si="4"/>
        <v>0.08563814117276296</v>
      </c>
      <c r="F60" s="5">
        <f>(C60*100/E60)-100</f>
        <v>400.35136311749926</v>
      </c>
      <c r="G60" s="2">
        <v>0</v>
      </c>
      <c r="H60" s="4">
        <f t="shared" si="5"/>
        <v>0</v>
      </c>
      <c r="I60" s="2">
        <v>0</v>
      </c>
      <c r="J60" s="4">
        <f t="shared" si="1"/>
        <v>0</v>
      </c>
      <c r="K60" s="8">
        <v>0</v>
      </c>
    </row>
    <row r="61" spans="1:11" ht="15">
      <c r="A61" s="3" t="s">
        <v>89</v>
      </c>
      <c r="B61" s="2">
        <v>1</v>
      </c>
      <c r="C61" s="4">
        <f t="shared" si="3"/>
        <v>0.04284916067064078</v>
      </c>
      <c r="D61" s="2">
        <v>0</v>
      </c>
      <c r="E61" s="4">
        <f t="shared" si="4"/>
        <v>0</v>
      </c>
      <c r="F61" s="5">
        <v>100</v>
      </c>
      <c r="G61" s="2">
        <v>0</v>
      </c>
      <c r="H61" s="4">
        <f t="shared" si="5"/>
        <v>0</v>
      </c>
      <c r="I61" s="2">
        <v>0</v>
      </c>
      <c r="J61" s="4">
        <f t="shared" si="1"/>
        <v>0</v>
      </c>
      <c r="K61" s="8">
        <v>0</v>
      </c>
    </row>
    <row r="62" spans="1:11" ht="33.75">
      <c r="A62" s="7" t="s">
        <v>90</v>
      </c>
      <c r="B62" s="2">
        <v>7</v>
      </c>
      <c r="C62" s="4">
        <f t="shared" si="3"/>
        <v>0.2999441246944855</v>
      </c>
      <c r="D62" s="2">
        <v>2</v>
      </c>
      <c r="E62" s="4">
        <f t="shared" si="4"/>
        <v>0.08563814117276296</v>
      </c>
      <c r="F62" s="5">
        <f>(C62*100/E62)-100</f>
        <v>250.24595418224953</v>
      </c>
      <c r="G62" s="2">
        <v>0</v>
      </c>
      <c r="H62" s="4">
        <f t="shared" si="5"/>
        <v>0</v>
      </c>
      <c r="I62" s="2">
        <v>0</v>
      </c>
      <c r="J62" s="4">
        <f t="shared" si="1"/>
        <v>0</v>
      </c>
      <c r="K62" s="8">
        <v>0</v>
      </c>
    </row>
    <row r="63" spans="1:11" s="6" customFormat="1" ht="22.5">
      <c r="A63" s="7" t="s">
        <v>117</v>
      </c>
      <c r="B63" s="2">
        <v>0</v>
      </c>
      <c r="C63" s="4">
        <f t="shared" si="3"/>
        <v>0</v>
      </c>
      <c r="D63" s="2">
        <v>0</v>
      </c>
      <c r="E63" s="4">
        <f t="shared" si="4"/>
        <v>0</v>
      </c>
      <c r="F63" s="5">
        <v>0</v>
      </c>
      <c r="G63" s="2">
        <v>0</v>
      </c>
      <c r="H63" s="4">
        <f t="shared" si="5"/>
        <v>0</v>
      </c>
      <c r="I63" s="2">
        <v>0</v>
      </c>
      <c r="J63" s="4">
        <f t="shared" si="1"/>
        <v>0</v>
      </c>
      <c r="K63" s="8">
        <v>0</v>
      </c>
    </row>
    <row r="64" spans="1:11" s="6" customFormat="1" ht="15">
      <c r="A64" s="7" t="s">
        <v>120</v>
      </c>
      <c r="B64" s="2">
        <v>2</v>
      </c>
      <c r="C64" s="4">
        <f t="shared" si="3"/>
        <v>0.08569832134128157</v>
      </c>
      <c r="D64" s="2">
        <v>0</v>
      </c>
      <c r="E64" s="4">
        <f t="shared" si="4"/>
        <v>0</v>
      </c>
      <c r="F64" s="5">
        <v>100</v>
      </c>
      <c r="G64" s="2">
        <v>0</v>
      </c>
      <c r="H64" s="4">
        <f t="shared" si="5"/>
        <v>0</v>
      </c>
      <c r="I64" s="2">
        <v>0</v>
      </c>
      <c r="J64" s="4">
        <f t="shared" si="1"/>
        <v>0</v>
      </c>
      <c r="K64" s="8">
        <v>0</v>
      </c>
    </row>
    <row r="65" spans="1:11" s="6" customFormat="1" ht="15">
      <c r="A65" s="3" t="s">
        <v>91</v>
      </c>
      <c r="B65" s="2">
        <v>0</v>
      </c>
      <c r="C65" s="4">
        <f t="shared" si="3"/>
        <v>0</v>
      </c>
      <c r="D65" s="2">
        <v>0</v>
      </c>
      <c r="E65" s="4">
        <f t="shared" si="4"/>
        <v>0</v>
      </c>
      <c r="F65" s="8">
        <v>0</v>
      </c>
      <c r="G65" s="2">
        <v>0</v>
      </c>
      <c r="H65" s="4">
        <f t="shared" si="5"/>
        <v>0</v>
      </c>
      <c r="I65" s="2">
        <v>0</v>
      </c>
      <c r="J65" s="4">
        <f t="shared" si="1"/>
        <v>0</v>
      </c>
      <c r="K65" s="8">
        <v>0</v>
      </c>
    </row>
    <row r="66" spans="1:11" ht="15">
      <c r="A66" s="3" t="s">
        <v>19</v>
      </c>
      <c r="B66" s="2">
        <v>9</v>
      </c>
      <c r="C66" s="4">
        <f t="shared" si="3"/>
        <v>0.38564244603576703</v>
      </c>
      <c r="D66" s="2">
        <v>1</v>
      </c>
      <c r="E66" s="4">
        <f t="shared" si="4"/>
        <v>0.04281907058638148</v>
      </c>
      <c r="F66" s="5">
        <f>(C66*100/E66)-100</f>
        <v>800.6324536114987</v>
      </c>
      <c r="G66" s="2">
        <v>0</v>
      </c>
      <c r="H66" s="4">
        <f t="shared" si="5"/>
        <v>0</v>
      </c>
      <c r="I66" s="2">
        <v>0</v>
      </c>
      <c r="J66" s="4">
        <f t="shared" si="1"/>
        <v>0</v>
      </c>
      <c r="K66" s="5">
        <v>0</v>
      </c>
    </row>
    <row r="67" spans="1:11" s="6" customFormat="1" ht="15">
      <c r="A67" s="3" t="s">
        <v>20</v>
      </c>
      <c r="B67" s="2">
        <v>0</v>
      </c>
      <c r="C67" s="4">
        <f t="shared" si="3"/>
        <v>0</v>
      </c>
      <c r="D67" s="2">
        <v>2</v>
      </c>
      <c r="E67" s="4">
        <f t="shared" si="4"/>
        <v>0.08563814117276296</v>
      </c>
      <c r="F67" s="5">
        <v>-100</v>
      </c>
      <c r="G67" s="2">
        <v>0</v>
      </c>
      <c r="H67" s="4">
        <f t="shared" si="5"/>
        <v>0</v>
      </c>
      <c r="I67" s="2">
        <v>0</v>
      </c>
      <c r="J67" s="4">
        <f t="shared" si="1"/>
        <v>0</v>
      </c>
      <c r="K67" s="8">
        <v>0</v>
      </c>
    </row>
    <row r="68" spans="1:11" s="6" customFormat="1" ht="15">
      <c r="A68" s="3" t="s">
        <v>21</v>
      </c>
      <c r="B68" s="2">
        <v>0</v>
      </c>
      <c r="C68" s="4">
        <f t="shared" si="3"/>
        <v>0</v>
      </c>
      <c r="D68" s="2">
        <v>0</v>
      </c>
      <c r="E68" s="4">
        <f t="shared" si="4"/>
        <v>0</v>
      </c>
      <c r="F68" s="5">
        <v>0</v>
      </c>
      <c r="G68" s="2">
        <v>0</v>
      </c>
      <c r="H68" s="4">
        <f t="shared" si="5"/>
        <v>0</v>
      </c>
      <c r="I68" s="2">
        <v>0</v>
      </c>
      <c r="J68" s="4">
        <f t="shared" si="1"/>
        <v>0</v>
      </c>
      <c r="K68" s="8">
        <v>0</v>
      </c>
    </row>
    <row r="69" spans="1:11" ht="15">
      <c r="A69" s="3" t="s">
        <v>22</v>
      </c>
      <c r="B69" s="2">
        <v>1940</v>
      </c>
      <c r="C69" s="4">
        <f t="shared" si="3"/>
        <v>83.12737170104312</v>
      </c>
      <c r="D69" s="2">
        <v>2157</v>
      </c>
      <c r="E69" s="4">
        <f t="shared" si="4"/>
        <v>92.36073525482486</v>
      </c>
      <c r="F69" s="5">
        <f>(C69*100/E69)-100</f>
        <v>-9.997065883361287</v>
      </c>
      <c r="G69" s="2">
        <v>447</v>
      </c>
      <c r="H69" s="4">
        <f t="shared" si="5"/>
        <v>129.25388412259167</v>
      </c>
      <c r="I69" s="2">
        <v>418</v>
      </c>
      <c r="J69" s="4">
        <f aca="true" t="shared" si="10" ref="J69:J124">I69*100000/341407</f>
        <v>122.43451364500434</v>
      </c>
      <c r="K69" s="5">
        <f>(H69*100/J69)-100</f>
        <v>5.5698105661283535</v>
      </c>
    </row>
    <row r="70" spans="1:11" ht="15">
      <c r="A70" s="3" t="s">
        <v>92</v>
      </c>
      <c r="B70" s="2">
        <v>47</v>
      </c>
      <c r="C70" s="4">
        <f aca="true" t="shared" si="11" ref="C70:C124">B70*100000/2333768</f>
        <v>2.0139105515201168</v>
      </c>
      <c r="D70" s="2">
        <v>60</v>
      </c>
      <c r="E70" s="4">
        <f aca="true" t="shared" si="12" ref="E70:E124">D70*100000/2335408</f>
        <v>2.569144235182889</v>
      </c>
      <c r="F70" s="5">
        <f>(C70*100/E70)-100</f>
        <v>-21.611619778258444</v>
      </c>
      <c r="G70" s="2">
        <v>8</v>
      </c>
      <c r="H70" s="4">
        <f aca="true" t="shared" si="13" ref="H70:H124">G70*100000/345831</f>
        <v>2.313268619643699</v>
      </c>
      <c r="I70" s="2">
        <v>11</v>
      </c>
      <c r="J70" s="4">
        <f t="shared" si="10"/>
        <v>3.2219608853948514</v>
      </c>
      <c r="K70" s="5">
        <f>(H70*100/J70)-100</f>
        <v>-28.203081852118515</v>
      </c>
    </row>
    <row r="71" spans="1:11" s="6" customFormat="1" ht="15">
      <c r="A71" s="3" t="s">
        <v>116</v>
      </c>
      <c r="B71" s="2">
        <v>299</v>
      </c>
      <c r="C71" s="4">
        <f t="shared" si="11"/>
        <v>12.811899040521594</v>
      </c>
      <c r="D71" s="2">
        <v>121</v>
      </c>
      <c r="E71" s="4">
        <f t="shared" si="12"/>
        <v>5.181107540952159</v>
      </c>
      <c r="F71" s="5">
        <f>(C71*100/E71)-100</f>
        <v>147.28108689608638</v>
      </c>
      <c r="G71" s="2">
        <v>86</v>
      </c>
      <c r="H71" s="4">
        <f t="shared" si="13"/>
        <v>24.867637661169763</v>
      </c>
      <c r="I71" s="2">
        <v>30</v>
      </c>
      <c r="J71" s="4">
        <f t="shared" si="10"/>
        <v>8.787166051076866</v>
      </c>
      <c r="K71" s="5">
        <f>(H71*100/J71)-100</f>
        <v>182.9995190328995</v>
      </c>
    </row>
    <row r="72" spans="1:11" s="6" customFormat="1" ht="15">
      <c r="A72" s="3" t="s">
        <v>23</v>
      </c>
      <c r="B72" s="2">
        <v>0</v>
      </c>
      <c r="C72" s="4">
        <f t="shared" si="11"/>
        <v>0</v>
      </c>
      <c r="D72" s="2">
        <v>0</v>
      </c>
      <c r="E72" s="4">
        <f t="shared" si="12"/>
        <v>0</v>
      </c>
      <c r="F72" s="5">
        <v>0</v>
      </c>
      <c r="G72" s="2">
        <v>0</v>
      </c>
      <c r="H72" s="4">
        <f t="shared" si="13"/>
        <v>0</v>
      </c>
      <c r="I72" s="2">
        <v>0</v>
      </c>
      <c r="J72" s="4">
        <f t="shared" si="10"/>
        <v>0</v>
      </c>
      <c r="K72" s="8">
        <v>0</v>
      </c>
    </row>
    <row r="73" spans="1:11" s="6" customFormat="1" ht="15">
      <c r="A73" s="3" t="s">
        <v>24</v>
      </c>
      <c r="B73" s="2">
        <v>3</v>
      </c>
      <c r="C73" s="4">
        <f t="shared" si="11"/>
        <v>0.12854748201192234</v>
      </c>
      <c r="D73" s="2">
        <v>0</v>
      </c>
      <c r="E73" s="4">
        <f t="shared" si="12"/>
        <v>0</v>
      </c>
      <c r="F73" s="5">
        <v>100</v>
      </c>
      <c r="G73" s="2">
        <v>0</v>
      </c>
      <c r="H73" s="4">
        <f t="shared" si="13"/>
        <v>0</v>
      </c>
      <c r="I73" s="2">
        <v>0</v>
      </c>
      <c r="J73" s="4">
        <f t="shared" si="10"/>
        <v>0</v>
      </c>
      <c r="K73" s="8">
        <v>0</v>
      </c>
    </row>
    <row r="74" spans="1:11" s="6" customFormat="1" ht="15">
      <c r="A74" s="3" t="s">
        <v>25</v>
      </c>
      <c r="B74" s="2">
        <v>0</v>
      </c>
      <c r="C74" s="4">
        <f t="shared" si="11"/>
        <v>0</v>
      </c>
      <c r="D74" s="2">
        <v>0</v>
      </c>
      <c r="E74" s="4">
        <f t="shared" si="12"/>
        <v>0</v>
      </c>
      <c r="F74" s="5">
        <v>0</v>
      </c>
      <c r="G74" s="2">
        <v>0</v>
      </c>
      <c r="H74" s="4">
        <f t="shared" si="13"/>
        <v>0</v>
      </c>
      <c r="I74" s="2">
        <v>0</v>
      </c>
      <c r="J74" s="4">
        <f t="shared" si="10"/>
        <v>0</v>
      </c>
      <c r="K74" s="8">
        <v>0</v>
      </c>
    </row>
    <row r="75" spans="1:11" s="6" customFormat="1" ht="15">
      <c r="A75" s="3" t="s">
        <v>26</v>
      </c>
      <c r="B75" s="2">
        <v>3</v>
      </c>
      <c r="C75" s="4">
        <f t="shared" si="11"/>
        <v>0.12854748201192234</v>
      </c>
      <c r="D75" s="2">
        <v>0</v>
      </c>
      <c r="E75" s="4">
        <f t="shared" si="12"/>
        <v>0</v>
      </c>
      <c r="F75" s="5">
        <v>100</v>
      </c>
      <c r="G75" s="2">
        <v>0</v>
      </c>
      <c r="H75" s="4">
        <f t="shared" si="13"/>
        <v>0</v>
      </c>
      <c r="I75" s="2">
        <v>0</v>
      </c>
      <c r="J75" s="4">
        <f t="shared" si="10"/>
        <v>0</v>
      </c>
      <c r="K75" s="8">
        <v>0</v>
      </c>
    </row>
    <row r="76" spans="1:11" s="6" customFormat="1" ht="15">
      <c r="A76" s="3" t="s">
        <v>119</v>
      </c>
      <c r="B76" s="2">
        <v>0</v>
      </c>
      <c r="C76" s="4">
        <f t="shared" si="11"/>
        <v>0</v>
      </c>
      <c r="D76" s="2">
        <v>0</v>
      </c>
      <c r="E76" s="4">
        <f t="shared" si="12"/>
        <v>0</v>
      </c>
      <c r="F76" s="5">
        <v>0</v>
      </c>
      <c r="G76" s="2">
        <v>0</v>
      </c>
      <c r="H76" s="4">
        <f t="shared" si="13"/>
        <v>0</v>
      </c>
      <c r="I76" s="2">
        <v>0</v>
      </c>
      <c r="J76" s="4">
        <f t="shared" si="10"/>
        <v>0</v>
      </c>
      <c r="K76" s="8">
        <v>0</v>
      </c>
    </row>
    <row r="77" spans="1:11" s="6" customFormat="1" ht="15">
      <c r="A77" s="3" t="s">
        <v>27</v>
      </c>
      <c r="B77" s="2">
        <v>182</v>
      </c>
      <c r="C77" s="4">
        <f t="shared" si="11"/>
        <v>7.798547242056623</v>
      </c>
      <c r="D77" s="2">
        <v>161</v>
      </c>
      <c r="E77" s="4">
        <f t="shared" si="12"/>
        <v>6.893870364407419</v>
      </c>
      <c r="F77" s="5">
        <f>(C77*100/E77)-100</f>
        <v>13.122916878738963</v>
      </c>
      <c r="G77" s="2">
        <v>133</v>
      </c>
      <c r="H77" s="4">
        <f t="shared" si="13"/>
        <v>38.45809080157649</v>
      </c>
      <c r="I77" s="2">
        <v>115</v>
      </c>
      <c r="J77" s="4">
        <f t="shared" si="10"/>
        <v>33.68413652912799</v>
      </c>
      <c r="K77" s="5">
        <f>(H77*100/J77)-100</f>
        <v>14.172707880815878</v>
      </c>
    </row>
    <row r="78" spans="1:11" s="6" customFormat="1" ht="15">
      <c r="A78" s="3" t="s">
        <v>28</v>
      </c>
      <c r="B78" s="2">
        <v>0</v>
      </c>
      <c r="C78" s="4">
        <f t="shared" si="11"/>
        <v>0</v>
      </c>
      <c r="D78" s="2">
        <v>0</v>
      </c>
      <c r="E78" s="4">
        <f t="shared" si="12"/>
        <v>0</v>
      </c>
      <c r="F78" s="5">
        <v>0</v>
      </c>
      <c r="G78" s="2">
        <v>0</v>
      </c>
      <c r="H78" s="4">
        <f t="shared" si="13"/>
        <v>0</v>
      </c>
      <c r="I78" s="2">
        <v>0</v>
      </c>
      <c r="J78" s="4">
        <f t="shared" si="10"/>
        <v>0</v>
      </c>
      <c r="K78" s="8">
        <v>0</v>
      </c>
    </row>
    <row r="79" spans="1:11" s="6" customFormat="1" ht="15">
      <c r="A79" s="3" t="s">
        <v>29</v>
      </c>
      <c r="B79" s="2">
        <v>0</v>
      </c>
      <c r="C79" s="4">
        <f t="shared" si="11"/>
        <v>0</v>
      </c>
      <c r="D79" s="2">
        <v>0</v>
      </c>
      <c r="E79" s="4">
        <f t="shared" si="12"/>
        <v>0</v>
      </c>
      <c r="F79" s="5">
        <v>0</v>
      </c>
      <c r="G79" s="2">
        <v>0</v>
      </c>
      <c r="H79" s="4">
        <f t="shared" si="13"/>
        <v>0</v>
      </c>
      <c r="I79" s="2">
        <v>0</v>
      </c>
      <c r="J79" s="4">
        <f t="shared" si="10"/>
        <v>0</v>
      </c>
      <c r="K79" s="8">
        <v>0</v>
      </c>
    </row>
    <row r="80" spans="1:11" s="6" customFormat="1" ht="15">
      <c r="A80" s="3" t="s">
        <v>93</v>
      </c>
      <c r="B80" s="2">
        <v>89</v>
      </c>
      <c r="C80" s="4">
        <f t="shared" si="11"/>
        <v>3.8135752996870296</v>
      </c>
      <c r="D80" s="2">
        <v>90</v>
      </c>
      <c r="E80" s="4">
        <f t="shared" si="12"/>
        <v>3.853716352774333</v>
      </c>
      <c r="F80" s="5">
        <f>(C80*100/E80)-100</f>
        <v>-1.0416192945390321</v>
      </c>
      <c r="G80" s="2">
        <v>45</v>
      </c>
      <c r="H80" s="4">
        <f t="shared" si="13"/>
        <v>13.012135985495807</v>
      </c>
      <c r="I80" s="2">
        <v>56</v>
      </c>
      <c r="J80" s="4">
        <f t="shared" si="10"/>
        <v>16.402709962010153</v>
      </c>
      <c r="K80" s="5">
        <f>(H80*100/J80)-100</f>
        <v>-20.670815885711306</v>
      </c>
    </row>
    <row r="81" spans="1:11" s="6" customFormat="1" ht="33.75">
      <c r="A81" s="7" t="s">
        <v>94</v>
      </c>
      <c r="B81" s="2">
        <v>162</v>
      </c>
      <c r="C81" s="4">
        <f t="shared" si="11"/>
        <v>6.941564028643807</v>
      </c>
      <c r="D81" s="2">
        <v>196</v>
      </c>
      <c r="E81" s="4">
        <f t="shared" si="12"/>
        <v>8.39253783493077</v>
      </c>
      <c r="F81" s="5">
        <f>(C81*100/E81)-100</f>
        <v>-17.288856300984833</v>
      </c>
      <c r="G81" s="2">
        <v>2</v>
      </c>
      <c r="H81" s="4">
        <f t="shared" si="13"/>
        <v>0.5783171549109247</v>
      </c>
      <c r="I81" s="2">
        <v>4</v>
      </c>
      <c r="J81" s="4">
        <f t="shared" si="10"/>
        <v>1.1716221401435822</v>
      </c>
      <c r="K81" s="5">
        <f>(H81*100/J81)-100</f>
        <v>-50.63961877333148</v>
      </c>
    </row>
    <row r="82" spans="1:11" ht="15">
      <c r="A82" s="3" t="s">
        <v>95</v>
      </c>
      <c r="B82" s="2">
        <v>161</v>
      </c>
      <c r="C82" s="4">
        <f t="shared" si="11"/>
        <v>6.898714867973166</v>
      </c>
      <c r="D82" s="2">
        <v>189</v>
      </c>
      <c r="E82" s="4">
        <f t="shared" si="12"/>
        <v>8.092804340826099</v>
      </c>
      <c r="F82" s="5">
        <f aca="true" t="shared" si="14" ref="F82:F97">(C82*100/E82)-100</f>
        <v>-14.754952950351978</v>
      </c>
      <c r="G82" s="2">
        <v>2</v>
      </c>
      <c r="H82" s="4">
        <f t="shared" si="13"/>
        <v>0.5783171549109247</v>
      </c>
      <c r="I82" s="2">
        <v>3</v>
      </c>
      <c r="J82" s="4">
        <f t="shared" si="10"/>
        <v>0.8787166051076867</v>
      </c>
      <c r="K82" s="5">
        <f>(H82*100/J82)-100</f>
        <v>-34.186158364441965</v>
      </c>
    </row>
    <row r="83" spans="1:11" ht="22.5">
      <c r="A83" s="7" t="s">
        <v>106</v>
      </c>
      <c r="B83" s="2">
        <v>96</v>
      </c>
      <c r="C83" s="4">
        <f t="shared" si="11"/>
        <v>4.113519424381515</v>
      </c>
      <c r="D83" s="2">
        <v>106</v>
      </c>
      <c r="E83" s="4">
        <f t="shared" si="12"/>
        <v>4.538821482156437</v>
      </c>
      <c r="F83" s="5">
        <f t="shared" si="14"/>
        <v>-9.370319133434108</v>
      </c>
      <c r="G83" s="2">
        <v>0</v>
      </c>
      <c r="H83" s="4">
        <f t="shared" si="13"/>
        <v>0</v>
      </c>
      <c r="I83" s="2">
        <v>0</v>
      </c>
      <c r="J83" s="4">
        <f t="shared" si="10"/>
        <v>0</v>
      </c>
      <c r="K83" s="5">
        <v>0</v>
      </c>
    </row>
    <row r="84" spans="1:11" s="6" customFormat="1" ht="15">
      <c r="A84" s="3" t="s">
        <v>30</v>
      </c>
      <c r="B84" s="2">
        <v>105</v>
      </c>
      <c r="C84" s="4">
        <f t="shared" si="11"/>
        <v>4.499161870417282</v>
      </c>
      <c r="D84" s="2">
        <v>84</v>
      </c>
      <c r="E84" s="4">
        <f t="shared" si="12"/>
        <v>3.5968019292560443</v>
      </c>
      <c r="F84" s="5">
        <f t="shared" si="14"/>
        <v>25.087840779374815</v>
      </c>
      <c r="G84" s="2">
        <v>0</v>
      </c>
      <c r="H84" s="4">
        <f t="shared" si="13"/>
        <v>0</v>
      </c>
      <c r="I84" s="2">
        <v>0</v>
      </c>
      <c r="J84" s="4">
        <f t="shared" si="10"/>
        <v>0</v>
      </c>
      <c r="K84" s="5">
        <v>0</v>
      </c>
    </row>
    <row r="85" spans="1:11" s="6" customFormat="1" ht="15">
      <c r="A85" s="3" t="s">
        <v>96</v>
      </c>
      <c r="B85" s="2">
        <v>15</v>
      </c>
      <c r="C85" s="4">
        <f t="shared" si="11"/>
        <v>0.6427374100596117</v>
      </c>
      <c r="D85" s="2">
        <v>15</v>
      </c>
      <c r="E85" s="4">
        <f t="shared" si="12"/>
        <v>0.6422860587957222</v>
      </c>
      <c r="F85" s="5">
        <f t="shared" si="14"/>
        <v>0.07027262349984653</v>
      </c>
      <c r="G85" s="2">
        <v>0</v>
      </c>
      <c r="H85" s="4">
        <f t="shared" si="13"/>
        <v>0</v>
      </c>
      <c r="I85" s="2">
        <v>0</v>
      </c>
      <c r="J85" s="4">
        <f t="shared" si="10"/>
        <v>0</v>
      </c>
      <c r="K85" s="8">
        <v>0</v>
      </c>
    </row>
    <row r="86" spans="1:11" s="6" customFormat="1" ht="45">
      <c r="A86" s="7" t="s">
        <v>112</v>
      </c>
      <c r="B86" s="2">
        <v>276</v>
      </c>
      <c r="C86" s="4">
        <f t="shared" si="11"/>
        <v>11.826368345096856</v>
      </c>
      <c r="D86" s="2">
        <v>303</v>
      </c>
      <c r="E86" s="4">
        <f t="shared" si="12"/>
        <v>12.974178387673588</v>
      </c>
      <c r="F86" s="5">
        <f t="shared" si="14"/>
        <v>-8.846880382554573</v>
      </c>
      <c r="G86" s="2">
        <v>1</v>
      </c>
      <c r="H86" s="4">
        <f t="shared" si="13"/>
        <v>0.28915857745546236</v>
      </c>
      <c r="I86" s="2">
        <v>2</v>
      </c>
      <c r="J86" s="4">
        <f t="shared" si="10"/>
        <v>0.5858110700717911</v>
      </c>
      <c r="K86" s="5">
        <f>(H86*100/J86)-100</f>
        <v>-50.63961877333148</v>
      </c>
    </row>
    <row r="87" spans="1:11" s="6" customFormat="1" ht="33.75">
      <c r="A87" s="7" t="s">
        <v>97</v>
      </c>
      <c r="B87" s="2">
        <v>153181</v>
      </c>
      <c r="C87" s="4">
        <f t="shared" si="11"/>
        <v>6563.677280689426</v>
      </c>
      <c r="D87" s="2">
        <v>185745</v>
      </c>
      <c r="E87" s="4">
        <f t="shared" si="12"/>
        <v>7953.428266067428</v>
      </c>
      <c r="F87" s="5">
        <f t="shared" si="14"/>
        <v>-17.47360935292832</v>
      </c>
      <c r="G87" s="2">
        <v>90047</v>
      </c>
      <c r="H87" s="4">
        <f t="shared" si="13"/>
        <v>26037.862424132018</v>
      </c>
      <c r="I87" s="2">
        <v>110493</v>
      </c>
      <c r="J87" s="4">
        <f t="shared" si="10"/>
        <v>32364.01128272121</v>
      </c>
      <c r="K87" s="5">
        <f aca="true" t="shared" si="15" ref="K87:K93">(H87*100/J87)-100</f>
        <v>-19.54686272763307</v>
      </c>
    </row>
    <row r="88" spans="1:11" ht="22.5">
      <c r="A88" s="7" t="s">
        <v>98</v>
      </c>
      <c r="B88" s="2">
        <v>152352</v>
      </c>
      <c r="C88" s="4">
        <f t="shared" si="11"/>
        <v>6528.155326493465</v>
      </c>
      <c r="D88" s="2">
        <v>184699</v>
      </c>
      <c r="E88" s="4">
        <f t="shared" si="12"/>
        <v>7908.639518234073</v>
      </c>
      <c r="F88" s="5">
        <f t="shared" si="14"/>
        <v>-17.455394047962088</v>
      </c>
      <c r="G88" s="2">
        <v>89724</v>
      </c>
      <c r="H88" s="4">
        <f t="shared" si="13"/>
        <v>25944.464203613905</v>
      </c>
      <c r="I88" s="2">
        <v>110078</v>
      </c>
      <c r="J88" s="4">
        <f t="shared" si="10"/>
        <v>32242.455485681312</v>
      </c>
      <c r="K88" s="5">
        <f t="shared" si="15"/>
        <v>-19.533224710085463</v>
      </c>
    </row>
    <row r="89" spans="1:11" s="6" customFormat="1" ht="15">
      <c r="A89" s="3" t="s">
        <v>31</v>
      </c>
      <c r="B89" s="2">
        <v>829</v>
      </c>
      <c r="C89" s="4">
        <f t="shared" si="11"/>
        <v>35.52195419596121</v>
      </c>
      <c r="D89" s="2">
        <v>1046</v>
      </c>
      <c r="E89" s="4">
        <f t="shared" si="12"/>
        <v>44.788747833355025</v>
      </c>
      <c r="F89" s="5">
        <f t="shared" si="14"/>
        <v>-20.690003819425073</v>
      </c>
      <c r="G89" s="2">
        <v>323</v>
      </c>
      <c r="H89" s="4">
        <f t="shared" si="13"/>
        <v>93.39822051811434</v>
      </c>
      <c r="I89" s="2">
        <v>415</v>
      </c>
      <c r="J89" s="4">
        <f t="shared" si="10"/>
        <v>121.55579703989666</v>
      </c>
      <c r="K89" s="5">
        <f t="shared" si="15"/>
        <v>-23.164322235113588</v>
      </c>
    </row>
    <row r="90" spans="1:11" s="6" customFormat="1" ht="15">
      <c r="A90" s="3" t="s">
        <v>107</v>
      </c>
      <c r="B90" s="2">
        <v>3849</v>
      </c>
      <c r="C90" s="4">
        <f t="shared" si="11"/>
        <v>164.92641942129637</v>
      </c>
      <c r="D90" s="2">
        <v>4762</v>
      </c>
      <c r="E90" s="4">
        <f t="shared" si="12"/>
        <v>203.90441413234862</v>
      </c>
      <c r="F90" s="5">
        <f t="shared" si="14"/>
        <v>-19.11581702481081</v>
      </c>
      <c r="G90" s="2">
        <v>1187</v>
      </c>
      <c r="H90" s="4">
        <f t="shared" si="13"/>
        <v>343.2312314396338</v>
      </c>
      <c r="I90" s="2">
        <v>1322</v>
      </c>
      <c r="J90" s="4">
        <f t="shared" si="10"/>
        <v>387.22111731745395</v>
      </c>
      <c r="K90" s="5">
        <f t="shared" si="15"/>
        <v>-11.360404665574094</v>
      </c>
    </row>
    <row r="91" spans="1:11" s="6" customFormat="1" ht="15">
      <c r="A91" s="3" t="s">
        <v>108</v>
      </c>
      <c r="B91" s="2">
        <v>114</v>
      </c>
      <c r="C91" s="4">
        <f t="shared" si="11"/>
        <v>4.8848043164530495</v>
      </c>
      <c r="D91" s="2">
        <v>123</v>
      </c>
      <c r="E91" s="4">
        <f t="shared" si="12"/>
        <v>5.266745682124922</v>
      </c>
      <c r="F91" s="5">
        <f t="shared" si="14"/>
        <v>-7.251942446512331</v>
      </c>
      <c r="G91" s="2">
        <v>63</v>
      </c>
      <c r="H91" s="4">
        <f t="shared" si="13"/>
        <v>18.216990379694128</v>
      </c>
      <c r="I91" s="2">
        <v>76</v>
      </c>
      <c r="J91" s="4">
        <f t="shared" si="10"/>
        <v>22.260820662728065</v>
      </c>
      <c r="K91" s="5">
        <f t="shared" si="15"/>
        <v>-18.165683755786418</v>
      </c>
    </row>
    <row r="92" spans="1:11" ht="15">
      <c r="A92" s="3" t="s">
        <v>109</v>
      </c>
      <c r="B92" s="2">
        <v>858</v>
      </c>
      <c r="C92" s="4">
        <f t="shared" si="11"/>
        <v>36.76457985540979</v>
      </c>
      <c r="D92" s="2">
        <v>776</v>
      </c>
      <c r="E92" s="4">
        <f t="shared" si="12"/>
        <v>33.22759877503203</v>
      </c>
      <c r="F92" s="5">
        <f t="shared" si="14"/>
        <v>10.64470864814804</v>
      </c>
      <c r="G92" s="2">
        <v>240</v>
      </c>
      <c r="H92" s="4">
        <f t="shared" si="13"/>
        <v>69.39805858931096</v>
      </c>
      <c r="I92" s="2">
        <v>208</v>
      </c>
      <c r="J92" s="4">
        <f t="shared" si="10"/>
        <v>60.92435128746628</v>
      </c>
      <c r="K92" s="5">
        <f t="shared" si="15"/>
        <v>13.908572061542742</v>
      </c>
    </row>
    <row r="93" spans="1:11" ht="22.5">
      <c r="A93" s="7" t="s">
        <v>110</v>
      </c>
      <c r="B93" s="2">
        <v>77</v>
      </c>
      <c r="C93" s="4">
        <f t="shared" si="11"/>
        <v>3.29938537163934</v>
      </c>
      <c r="D93" s="2">
        <v>41</v>
      </c>
      <c r="E93" s="4">
        <f t="shared" si="12"/>
        <v>1.7555818940416408</v>
      </c>
      <c r="F93" s="5">
        <f t="shared" si="14"/>
        <v>87.93685346364606</v>
      </c>
      <c r="G93" s="2">
        <v>28</v>
      </c>
      <c r="H93" s="4">
        <f t="shared" si="13"/>
        <v>8.096440168752945</v>
      </c>
      <c r="I93" s="2">
        <v>6</v>
      </c>
      <c r="J93" s="4">
        <f t="shared" si="10"/>
        <v>1.7574332102153734</v>
      </c>
      <c r="K93" s="5">
        <f t="shared" si="15"/>
        <v>360.6968914489061</v>
      </c>
    </row>
    <row r="94" spans="1:11" ht="15">
      <c r="A94" s="7" t="s">
        <v>123</v>
      </c>
      <c r="B94" s="2">
        <v>51</v>
      </c>
      <c r="C94" s="4">
        <f t="shared" si="11"/>
        <v>2.18530719420268</v>
      </c>
      <c r="D94" s="2">
        <v>0</v>
      </c>
      <c r="E94" s="4">
        <f t="shared" si="12"/>
        <v>0</v>
      </c>
      <c r="F94" s="5">
        <v>100</v>
      </c>
      <c r="G94" s="2">
        <v>31</v>
      </c>
      <c r="H94" s="4">
        <f t="shared" si="13"/>
        <v>8.963915901119332</v>
      </c>
      <c r="I94" s="2">
        <v>0</v>
      </c>
      <c r="J94" s="4">
        <f t="shared" si="10"/>
        <v>0</v>
      </c>
      <c r="K94" s="5">
        <v>100</v>
      </c>
    </row>
    <row r="95" spans="1:11" ht="22.5">
      <c r="A95" s="7" t="s">
        <v>124</v>
      </c>
      <c r="B95" s="2">
        <v>4</v>
      </c>
      <c r="C95" s="4">
        <f t="shared" si="11"/>
        <v>0.17139664268256313</v>
      </c>
      <c r="D95" s="2">
        <v>0</v>
      </c>
      <c r="E95" s="4">
        <f t="shared" si="12"/>
        <v>0</v>
      </c>
      <c r="F95" s="5">
        <v>100</v>
      </c>
      <c r="G95" s="2">
        <v>1</v>
      </c>
      <c r="H95" s="4">
        <f t="shared" si="13"/>
        <v>0.28915857745546236</v>
      </c>
      <c r="I95" s="2">
        <v>0</v>
      </c>
      <c r="J95" s="4">
        <f t="shared" si="10"/>
        <v>0</v>
      </c>
      <c r="K95" s="5">
        <v>100</v>
      </c>
    </row>
    <row r="96" spans="1:11" ht="15">
      <c r="A96" s="3" t="s">
        <v>99</v>
      </c>
      <c r="B96" s="2">
        <v>0</v>
      </c>
      <c r="C96" s="4">
        <f t="shared" si="11"/>
        <v>0</v>
      </c>
      <c r="D96" s="2">
        <v>0</v>
      </c>
      <c r="E96" s="4">
        <f t="shared" si="12"/>
        <v>0</v>
      </c>
      <c r="F96" s="5">
        <v>0</v>
      </c>
      <c r="G96" s="2">
        <v>0</v>
      </c>
      <c r="H96" s="4">
        <f t="shared" si="13"/>
        <v>0</v>
      </c>
      <c r="I96" s="2">
        <v>0</v>
      </c>
      <c r="J96" s="4">
        <f t="shared" si="10"/>
        <v>0</v>
      </c>
      <c r="K96" s="5">
        <v>0</v>
      </c>
    </row>
    <row r="97" spans="1:11" ht="15">
      <c r="A97" s="3" t="s">
        <v>100</v>
      </c>
      <c r="B97" s="2">
        <v>13</v>
      </c>
      <c r="C97" s="4">
        <f t="shared" si="11"/>
        <v>0.5570390887183302</v>
      </c>
      <c r="D97" s="2">
        <v>8</v>
      </c>
      <c r="E97" s="4">
        <f t="shared" si="12"/>
        <v>0.34255256469105183</v>
      </c>
      <c r="F97" s="5">
        <f t="shared" si="14"/>
        <v>62.614193013187275</v>
      </c>
      <c r="G97" s="2">
        <v>5</v>
      </c>
      <c r="H97" s="4">
        <f t="shared" si="13"/>
        <v>1.4457928872773118</v>
      </c>
      <c r="I97" s="2">
        <v>1</v>
      </c>
      <c r="J97" s="4">
        <f t="shared" si="10"/>
        <v>0.29290553503589556</v>
      </c>
      <c r="K97" s="5">
        <f>(H97*100/J97)-100</f>
        <v>393.6038122666852</v>
      </c>
    </row>
    <row r="98" spans="1:11" s="6" customFormat="1" ht="30.75" customHeight="1">
      <c r="A98" s="7" t="s">
        <v>121</v>
      </c>
      <c r="B98" s="2">
        <v>0</v>
      </c>
      <c r="C98" s="4">
        <f t="shared" si="11"/>
        <v>0</v>
      </c>
      <c r="D98" s="2">
        <v>0</v>
      </c>
      <c r="E98" s="4">
        <f t="shared" si="12"/>
        <v>0</v>
      </c>
      <c r="F98" s="5">
        <v>0</v>
      </c>
      <c r="G98" s="2">
        <v>1</v>
      </c>
      <c r="H98" s="4">
        <f t="shared" si="13"/>
        <v>0.28915857745546236</v>
      </c>
      <c r="I98" s="2">
        <v>0</v>
      </c>
      <c r="J98" s="4">
        <f t="shared" si="10"/>
        <v>0</v>
      </c>
      <c r="K98" s="5">
        <v>100</v>
      </c>
    </row>
    <row r="99" spans="1:11" s="6" customFormat="1" ht="15">
      <c r="A99" s="3" t="s">
        <v>32</v>
      </c>
      <c r="B99" s="2">
        <v>178</v>
      </c>
      <c r="C99" s="4">
        <f t="shared" si="11"/>
        <v>7.627150599374059</v>
      </c>
      <c r="D99" s="2">
        <v>195</v>
      </c>
      <c r="E99" s="4">
        <f t="shared" si="12"/>
        <v>8.349718764344388</v>
      </c>
      <c r="F99" s="5">
        <f>(C99*100/E99)-100</f>
        <v>-8.65380242572833</v>
      </c>
      <c r="G99" s="2">
        <v>162</v>
      </c>
      <c r="H99" s="4">
        <f t="shared" si="13"/>
        <v>46.8436895477849</v>
      </c>
      <c r="I99" s="2">
        <v>181</v>
      </c>
      <c r="J99" s="4">
        <f t="shared" si="10"/>
        <v>53.0159018414971</v>
      </c>
      <c r="K99" s="5">
        <f>(H99*100/J99)-100</f>
        <v>-11.642190511377905</v>
      </c>
    </row>
    <row r="100" spans="1:11" s="6" customFormat="1" ht="15">
      <c r="A100" s="3" t="s">
        <v>33</v>
      </c>
      <c r="B100" s="2">
        <v>45</v>
      </c>
      <c r="C100" s="4">
        <f t="shared" si="11"/>
        <v>1.9282122301788354</v>
      </c>
      <c r="D100" s="2">
        <v>41</v>
      </c>
      <c r="E100" s="4">
        <f t="shared" si="12"/>
        <v>1.7555818940416408</v>
      </c>
      <c r="F100" s="5">
        <f>(C100*100/E100)-100</f>
        <v>9.833226050182759</v>
      </c>
      <c r="G100" s="2">
        <v>16</v>
      </c>
      <c r="H100" s="4">
        <f t="shared" si="13"/>
        <v>4.626537239287398</v>
      </c>
      <c r="I100" s="2">
        <v>18</v>
      </c>
      <c r="J100" s="4">
        <f t="shared" si="10"/>
        <v>5.2722996306461205</v>
      </c>
      <c r="K100" s="5">
        <f>(H100*100/J100)-100</f>
        <v>-12.248211152589306</v>
      </c>
    </row>
    <row r="101" spans="1:11" s="6" customFormat="1" ht="15">
      <c r="A101" s="3" t="s">
        <v>34</v>
      </c>
      <c r="B101" s="2">
        <v>1</v>
      </c>
      <c r="C101" s="4">
        <f t="shared" si="11"/>
        <v>0.04284916067064078</v>
      </c>
      <c r="D101" s="2">
        <v>0</v>
      </c>
      <c r="E101" s="4">
        <f t="shared" si="12"/>
        <v>0</v>
      </c>
      <c r="F101" s="5">
        <v>100</v>
      </c>
      <c r="G101" s="2">
        <v>1</v>
      </c>
      <c r="H101" s="4">
        <f t="shared" si="13"/>
        <v>0.28915857745546236</v>
      </c>
      <c r="I101" s="2">
        <v>0</v>
      </c>
      <c r="J101" s="4">
        <f t="shared" si="10"/>
        <v>0</v>
      </c>
      <c r="K101" s="5">
        <v>100</v>
      </c>
    </row>
    <row r="102" spans="1:11" s="6" customFormat="1" ht="15">
      <c r="A102" s="3" t="s">
        <v>118</v>
      </c>
      <c r="B102" s="2">
        <v>0</v>
      </c>
      <c r="C102" s="4">
        <f t="shared" si="11"/>
        <v>0</v>
      </c>
      <c r="D102" s="2">
        <v>0</v>
      </c>
      <c r="E102" s="4">
        <f t="shared" si="12"/>
        <v>0</v>
      </c>
      <c r="F102" s="5">
        <v>0</v>
      </c>
      <c r="G102" s="2">
        <v>0</v>
      </c>
      <c r="H102" s="4">
        <f t="shared" si="13"/>
        <v>0</v>
      </c>
      <c r="I102" s="2">
        <v>0</v>
      </c>
      <c r="J102" s="4">
        <f t="shared" si="10"/>
        <v>0</v>
      </c>
      <c r="K102" s="5">
        <v>0</v>
      </c>
    </row>
    <row r="103" spans="1:11" s="6" customFormat="1" ht="15">
      <c r="A103" s="3" t="s">
        <v>35</v>
      </c>
      <c r="B103" s="2">
        <v>1</v>
      </c>
      <c r="C103" s="4">
        <f t="shared" si="11"/>
        <v>0.04284916067064078</v>
      </c>
      <c r="D103" s="2">
        <v>0</v>
      </c>
      <c r="E103" s="4">
        <f t="shared" si="12"/>
        <v>0</v>
      </c>
      <c r="F103" s="5">
        <v>100</v>
      </c>
      <c r="G103" s="2">
        <v>0</v>
      </c>
      <c r="H103" s="4">
        <f t="shared" si="13"/>
        <v>0</v>
      </c>
      <c r="I103" s="2">
        <v>0</v>
      </c>
      <c r="J103" s="4">
        <f t="shared" si="10"/>
        <v>0</v>
      </c>
      <c r="K103" s="8">
        <v>0</v>
      </c>
    </row>
    <row r="104" spans="1:11" s="6" customFormat="1" ht="15">
      <c r="A104" s="3" t="s">
        <v>36</v>
      </c>
      <c r="B104" s="2">
        <v>0</v>
      </c>
      <c r="C104" s="4">
        <f t="shared" si="11"/>
        <v>0</v>
      </c>
      <c r="D104" s="2">
        <v>0</v>
      </c>
      <c r="E104" s="4">
        <f t="shared" si="12"/>
        <v>0</v>
      </c>
      <c r="F104" s="5">
        <v>0</v>
      </c>
      <c r="G104" s="2">
        <v>0</v>
      </c>
      <c r="H104" s="4">
        <f t="shared" si="13"/>
        <v>0</v>
      </c>
      <c r="I104" s="2">
        <v>0</v>
      </c>
      <c r="J104" s="4">
        <f t="shared" si="10"/>
        <v>0</v>
      </c>
      <c r="K104" s="8">
        <v>0</v>
      </c>
    </row>
    <row r="105" spans="1:11" s="6" customFormat="1" ht="15">
      <c r="A105" s="3" t="s">
        <v>101</v>
      </c>
      <c r="B105" s="2">
        <v>0</v>
      </c>
      <c r="C105" s="4">
        <f t="shared" si="11"/>
        <v>0</v>
      </c>
      <c r="D105" s="2">
        <v>0</v>
      </c>
      <c r="E105" s="4">
        <f t="shared" si="12"/>
        <v>0</v>
      </c>
      <c r="F105" s="5">
        <v>0</v>
      </c>
      <c r="G105" s="2">
        <v>0</v>
      </c>
      <c r="H105" s="4">
        <f t="shared" si="13"/>
        <v>0</v>
      </c>
      <c r="I105" s="2">
        <v>0</v>
      </c>
      <c r="J105" s="4">
        <f t="shared" si="10"/>
        <v>0</v>
      </c>
      <c r="K105" s="5">
        <v>0</v>
      </c>
    </row>
    <row r="106" spans="1:11" s="6" customFormat="1" ht="15">
      <c r="A106" s="3" t="s">
        <v>37</v>
      </c>
      <c r="B106" s="2">
        <v>61</v>
      </c>
      <c r="C106" s="4">
        <f t="shared" si="11"/>
        <v>2.613798800909088</v>
      </c>
      <c r="D106" s="2">
        <v>54</v>
      </c>
      <c r="E106" s="4">
        <f t="shared" si="12"/>
        <v>2.3122298116646</v>
      </c>
      <c r="F106" s="5">
        <f>(C106*100/E106)-100</f>
        <v>13.042345000620202</v>
      </c>
      <c r="G106" s="2">
        <v>48</v>
      </c>
      <c r="H106" s="4">
        <f t="shared" si="13"/>
        <v>13.879611717862193</v>
      </c>
      <c r="I106" s="2">
        <v>47</v>
      </c>
      <c r="J106" s="4">
        <f t="shared" si="10"/>
        <v>13.766560146687093</v>
      </c>
      <c r="K106" s="5">
        <f>(H106*100/J106)-100</f>
        <v>0.8212042076633566</v>
      </c>
    </row>
    <row r="107" spans="1:11" s="6" customFormat="1" ht="15">
      <c r="A107" s="3" t="s">
        <v>38</v>
      </c>
      <c r="B107" s="2">
        <v>0</v>
      </c>
      <c r="C107" s="4">
        <f t="shared" si="11"/>
        <v>0</v>
      </c>
      <c r="D107" s="2">
        <v>0</v>
      </c>
      <c r="E107" s="4">
        <f t="shared" si="12"/>
        <v>0</v>
      </c>
      <c r="F107" s="5">
        <v>0</v>
      </c>
      <c r="G107" s="2">
        <v>0</v>
      </c>
      <c r="H107" s="4">
        <f t="shared" si="13"/>
        <v>0</v>
      </c>
      <c r="I107" s="2">
        <v>0</v>
      </c>
      <c r="J107" s="4">
        <f t="shared" si="10"/>
        <v>0</v>
      </c>
      <c r="K107" s="8">
        <v>0</v>
      </c>
    </row>
    <row r="108" spans="1:11" s="6" customFormat="1" ht="15">
      <c r="A108" s="3" t="s">
        <v>39</v>
      </c>
      <c r="B108" s="2">
        <v>0</v>
      </c>
      <c r="C108" s="4">
        <f t="shared" si="11"/>
        <v>0</v>
      </c>
      <c r="D108" s="2">
        <v>0</v>
      </c>
      <c r="E108" s="4">
        <f t="shared" si="12"/>
        <v>0</v>
      </c>
      <c r="F108" s="5">
        <v>100</v>
      </c>
      <c r="G108" s="2">
        <v>0</v>
      </c>
      <c r="H108" s="4">
        <f t="shared" si="13"/>
        <v>0</v>
      </c>
      <c r="I108" s="2">
        <v>0</v>
      </c>
      <c r="J108" s="4">
        <f t="shared" si="10"/>
        <v>0</v>
      </c>
      <c r="K108" s="5">
        <v>0</v>
      </c>
    </row>
    <row r="109" spans="1:11" s="6" customFormat="1" ht="15">
      <c r="A109" s="3" t="s">
        <v>40</v>
      </c>
      <c r="B109" s="2">
        <v>0</v>
      </c>
      <c r="C109" s="4">
        <f t="shared" si="11"/>
        <v>0</v>
      </c>
      <c r="D109" s="2">
        <v>0</v>
      </c>
      <c r="E109" s="4">
        <f t="shared" si="12"/>
        <v>0</v>
      </c>
      <c r="F109" s="8">
        <v>0</v>
      </c>
      <c r="G109" s="2">
        <v>0</v>
      </c>
      <c r="H109" s="4">
        <f t="shared" si="13"/>
        <v>0</v>
      </c>
      <c r="I109" s="2">
        <v>0</v>
      </c>
      <c r="J109" s="4">
        <f t="shared" si="10"/>
        <v>0</v>
      </c>
      <c r="K109" s="8">
        <v>0</v>
      </c>
    </row>
    <row r="110" spans="1:11" s="6" customFormat="1" ht="15">
      <c r="A110" s="3" t="s">
        <v>102</v>
      </c>
      <c r="B110" s="2">
        <v>0</v>
      </c>
      <c r="C110" s="4">
        <f t="shared" si="11"/>
        <v>0</v>
      </c>
      <c r="D110" s="2">
        <v>0</v>
      </c>
      <c r="E110" s="4">
        <f t="shared" si="12"/>
        <v>0</v>
      </c>
      <c r="F110" s="5">
        <v>0</v>
      </c>
      <c r="G110" s="2">
        <v>0</v>
      </c>
      <c r="H110" s="4">
        <f t="shared" si="13"/>
        <v>0</v>
      </c>
      <c r="I110" s="2">
        <v>0</v>
      </c>
      <c r="J110" s="4">
        <f t="shared" si="10"/>
        <v>0</v>
      </c>
      <c r="K110" s="5">
        <v>0</v>
      </c>
    </row>
    <row r="111" spans="1:11" s="6" customFormat="1" ht="15">
      <c r="A111" s="3" t="s">
        <v>41</v>
      </c>
      <c r="B111" s="2">
        <v>10</v>
      </c>
      <c r="C111" s="4">
        <f t="shared" si="11"/>
        <v>0.42849160670640785</v>
      </c>
      <c r="D111" s="2">
        <v>13</v>
      </c>
      <c r="E111" s="4">
        <f t="shared" si="12"/>
        <v>0.5566479176229593</v>
      </c>
      <c r="F111" s="5">
        <f>(C111*100/E111)-100</f>
        <v>-23.022867212692432</v>
      </c>
      <c r="G111" s="2">
        <v>3</v>
      </c>
      <c r="H111" s="4">
        <f t="shared" si="13"/>
        <v>0.8674757323663871</v>
      </c>
      <c r="I111" s="2">
        <v>5</v>
      </c>
      <c r="J111" s="4">
        <f t="shared" si="10"/>
        <v>1.4645276751794778</v>
      </c>
      <c r="K111" s="5">
        <f>(H111*100/J111)-100</f>
        <v>-40.76754252799777</v>
      </c>
    </row>
    <row r="112" spans="1:11" s="6" customFormat="1" ht="15">
      <c r="A112" s="3" t="s">
        <v>42</v>
      </c>
      <c r="B112" s="2">
        <v>0</v>
      </c>
      <c r="C112" s="4">
        <f t="shared" si="11"/>
        <v>0</v>
      </c>
      <c r="D112" s="2">
        <v>0</v>
      </c>
      <c r="E112" s="4">
        <f t="shared" si="12"/>
        <v>0</v>
      </c>
      <c r="F112" s="5">
        <v>0</v>
      </c>
      <c r="G112" s="2">
        <v>0</v>
      </c>
      <c r="H112" s="4">
        <f t="shared" si="13"/>
        <v>0</v>
      </c>
      <c r="I112" s="2">
        <v>0</v>
      </c>
      <c r="J112" s="4">
        <f t="shared" si="10"/>
        <v>0</v>
      </c>
      <c r="K112" s="5">
        <v>0</v>
      </c>
    </row>
    <row r="113" spans="1:11" s="6" customFormat="1" ht="15">
      <c r="A113" s="3" t="s">
        <v>43</v>
      </c>
      <c r="B113" s="2">
        <v>464</v>
      </c>
      <c r="C113" s="4">
        <f t="shared" si="11"/>
        <v>19.882010551177324</v>
      </c>
      <c r="D113" s="2">
        <v>428</v>
      </c>
      <c r="E113" s="4">
        <f t="shared" si="12"/>
        <v>18.326562210971275</v>
      </c>
      <c r="F113" s="5">
        <f>(C113*100/E113)-100</f>
        <v>8.487398358186738</v>
      </c>
      <c r="G113" s="2">
        <v>442</v>
      </c>
      <c r="H113" s="4">
        <f t="shared" si="13"/>
        <v>127.80809123531436</v>
      </c>
      <c r="I113" s="2">
        <v>407</v>
      </c>
      <c r="J113" s="4">
        <f t="shared" si="10"/>
        <v>119.2125527596095</v>
      </c>
      <c r="K113" s="5">
        <f>(H113*100/J113)-100</f>
        <v>7.210262910012219</v>
      </c>
    </row>
    <row r="114" spans="1:11" s="6" customFormat="1" ht="15">
      <c r="A114" s="3" t="s">
        <v>44</v>
      </c>
      <c r="B114" s="2">
        <v>0</v>
      </c>
      <c r="C114" s="4">
        <f t="shared" si="11"/>
        <v>0</v>
      </c>
      <c r="D114" s="2">
        <v>0</v>
      </c>
      <c r="E114" s="4">
        <f t="shared" si="12"/>
        <v>0</v>
      </c>
      <c r="F114" s="5">
        <v>0</v>
      </c>
      <c r="G114" s="2">
        <v>0</v>
      </c>
      <c r="H114" s="4">
        <f t="shared" si="13"/>
        <v>0</v>
      </c>
      <c r="I114" s="2">
        <v>0</v>
      </c>
      <c r="J114" s="4">
        <f t="shared" si="10"/>
        <v>0</v>
      </c>
      <c r="K114" s="5">
        <v>0</v>
      </c>
    </row>
    <row r="115" spans="1:11" s="6" customFormat="1" ht="15">
      <c r="A115" s="3" t="s">
        <v>45</v>
      </c>
      <c r="B115" s="2">
        <v>4</v>
      </c>
      <c r="C115" s="4">
        <f t="shared" si="11"/>
        <v>0.17139664268256313</v>
      </c>
      <c r="D115" s="2">
        <v>2</v>
      </c>
      <c r="E115" s="4">
        <f t="shared" si="12"/>
        <v>0.08563814117276296</v>
      </c>
      <c r="F115" s="5">
        <f>(C115*100/E115)-100</f>
        <v>100.14054524699972</v>
      </c>
      <c r="G115" s="2">
        <v>2</v>
      </c>
      <c r="H115" s="4">
        <f t="shared" si="13"/>
        <v>0.5783171549109247</v>
      </c>
      <c r="I115" s="2">
        <v>2</v>
      </c>
      <c r="J115" s="4">
        <f t="shared" si="10"/>
        <v>0.5858110700717911</v>
      </c>
      <c r="K115" s="5">
        <v>0</v>
      </c>
    </row>
    <row r="116" spans="1:11" s="6" customFormat="1" ht="15">
      <c r="A116" s="3" t="s">
        <v>46</v>
      </c>
      <c r="B116" s="2">
        <v>1</v>
      </c>
      <c r="C116" s="4">
        <f t="shared" si="11"/>
        <v>0.04284916067064078</v>
      </c>
      <c r="D116" s="2">
        <v>1</v>
      </c>
      <c r="E116" s="4">
        <f t="shared" si="12"/>
        <v>0.04281907058638148</v>
      </c>
      <c r="F116" s="5">
        <v>0</v>
      </c>
      <c r="G116" s="2">
        <v>0</v>
      </c>
      <c r="H116" s="4">
        <f t="shared" si="13"/>
        <v>0</v>
      </c>
      <c r="I116" s="2">
        <v>0</v>
      </c>
      <c r="J116" s="4">
        <f t="shared" si="10"/>
        <v>0</v>
      </c>
      <c r="K116" s="8">
        <v>0</v>
      </c>
    </row>
    <row r="117" spans="1:11" s="6" customFormat="1" ht="15">
      <c r="A117" s="3" t="s">
        <v>47</v>
      </c>
      <c r="B117" s="2">
        <v>0</v>
      </c>
      <c r="C117" s="4">
        <f t="shared" si="11"/>
        <v>0</v>
      </c>
      <c r="D117" s="2">
        <v>1</v>
      </c>
      <c r="E117" s="4">
        <f t="shared" si="12"/>
        <v>0.04281907058638148</v>
      </c>
      <c r="F117" s="5">
        <v>-100</v>
      </c>
      <c r="G117" s="2">
        <v>0</v>
      </c>
      <c r="H117" s="4">
        <f t="shared" si="13"/>
        <v>0</v>
      </c>
      <c r="I117" s="2">
        <v>0</v>
      </c>
      <c r="J117" s="4">
        <f t="shared" si="10"/>
        <v>0</v>
      </c>
      <c r="K117" s="5">
        <v>0</v>
      </c>
    </row>
    <row r="118" spans="1:11" s="6" customFormat="1" ht="15">
      <c r="A118" s="3" t="s">
        <v>48</v>
      </c>
      <c r="B118" s="2">
        <v>0</v>
      </c>
      <c r="C118" s="4">
        <f t="shared" si="11"/>
        <v>0</v>
      </c>
      <c r="D118" s="2">
        <v>0</v>
      </c>
      <c r="E118" s="4">
        <f t="shared" si="12"/>
        <v>0</v>
      </c>
      <c r="F118" s="5">
        <v>0</v>
      </c>
      <c r="G118" s="2">
        <v>0</v>
      </c>
      <c r="H118" s="4">
        <f t="shared" si="13"/>
        <v>0</v>
      </c>
      <c r="I118" s="2">
        <v>0</v>
      </c>
      <c r="J118" s="4">
        <f t="shared" si="10"/>
        <v>0</v>
      </c>
      <c r="K118" s="5">
        <v>0</v>
      </c>
    </row>
    <row r="119" spans="1:11" s="6" customFormat="1" ht="15">
      <c r="A119" s="3" t="s">
        <v>114</v>
      </c>
      <c r="B119" s="2">
        <v>0</v>
      </c>
      <c r="C119" s="4">
        <f t="shared" si="11"/>
        <v>0</v>
      </c>
      <c r="D119" s="2">
        <v>0</v>
      </c>
      <c r="E119" s="4">
        <f t="shared" si="12"/>
        <v>0</v>
      </c>
      <c r="F119" s="5">
        <v>0</v>
      </c>
      <c r="G119" s="2">
        <v>0</v>
      </c>
      <c r="H119" s="4">
        <f t="shared" si="13"/>
        <v>0</v>
      </c>
      <c r="I119" s="2">
        <v>0</v>
      </c>
      <c r="J119" s="4">
        <f t="shared" si="10"/>
        <v>0</v>
      </c>
      <c r="K119" s="8">
        <v>0</v>
      </c>
    </row>
    <row r="120" spans="1:11" s="6" customFormat="1" ht="15">
      <c r="A120" s="3" t="s">
        <v>49</v>
      </c>
      <c r="B120" s="2">
        <v>1</v>
      </c>
      <c r="C120" s="4">
        <f t="shared" si="11"/>
        <v>0.04284916067064078</v>
      </c>
      <c r="D120" s="2">
        <v>1</v>
      </c>
      <c r="E120" s="4">
        <f t="shared" si="12"/>
        <v>0.04281907058638148</v>
      </c>
      <c r="F120" s="5">
        <v>0</v>
      </c>
      <c r="G120" s="2">
        <v>0</v>
      </c>
      <c r="H120" s="4">
        <f t="shared" si="13"/>
        <v>0</v>
      </c>
      <c r="I120" s="2">
        <v>0</v>
      </c>
      <c r="J120" s="4">
        <f t="shared" si="10"/>
        <v>0</v>
      </c>
      <c r="K120" s="8">
        <v>0</v>
      </c>
    </row>
    <row r="121" spans="1:11" s="6" customFormat="1" ht="15">
      <c r="A121" s="3" t="s">
        <v>50</v>
      </c>
      <c r="B121" s="2">
        <v>1</v>
      </c>
      <c r="C121" s="4">
        <f t="shared" si="11"/>
        <v>0.04284916067064078</v>
      </c>
      <c r="D121" s="2">
        <v>1</v>
      </c>
      <c r="E121" s="4">
        <f t="shared" si="12"/>
        <v>0.04281907058638148</v>
      </c>
      <c r="F121" s="5">
        <v>0</v>
      </c>
      <c r="G121" s="2">
        <v>1</v>
      </c>
      <c r="H121" s="4">
        <f t="shared" si="13"/>
        <v>0.28915857745546236</v>
      </c>
      <c r="I121" s="2">
        <v>0</v>
      </c>
      <c r="J121" s="4">
        <f t="shared" si="10"/>
        <v>0</v>
      </c>
      <c r="K121" s="5">
        <v>100</v>
      </c>
    </row>
    <row r="122" spans="1:11" s="6" customFormat="1" ht="15">
      <c r="A122" s="3" t="s">
        <v>51</v>
      </c>
      <c r="B122" s="2">
        <v>0</v>
      </c>
      <c r="C122" s="4">
        <f t="shared" si="11"/>
        <v>0</v>
      </c>
      <c r="D122" s="2">
        <v>3</v>
      </c>
      <c r="E122" s="4">
        <f t="shared" si="12"/>
        <v>0.12845721175914443</v>
      </c>
      <c r="F122" s="5">
        <v>-100</v>
      </c>
      <c r="G122" s="2">
        <v>0</v>
      </c>
      <c r="H122" s="4">
        <f t="shared" si="13"/>
        <v>0</v>
      </c>
      <c r="I122" s="2">
        <v>1</v>
      </c>
      <c r="J122" s="4">
        <f t="shared" si="10"/>
        <v>0.29290553503589556</v>
      </c>
      <c r="K122" s="8">
        <v>-100</v>
      </c>
    </row>
    <row r="123" spans="1:11" s="6" customFormat="1" ht="15">
      <c r="A123" s="3" t="s">
        <v>52</v>
      </c>
      <c r="B123" s="2">
        <v>0</v>
      </c>
      <c r="C123" s="4">
        <f t="shared" si="11"/>
        <v>0</v>
      </c>
      <c r="D123" s="2">
        <v>0</v>
      </c>
      <c r="E123" s="4">
        <f t="shared" si="12"/>
        <v>0</v>
      </c>
      <c r="F123" s="5">
        <v>0</v>
      </c>
      <c r="G123" s="2">
        <v>0</v>
      </c>
      <c r="H123" s="4">
        <f t="shared" si="13"/>
        <v>0</v>
      </c>
      <c r="I123" s="2">
        <v>0</v>
      </c>
      <c r="J123" s="4">
        <f t="shared" si="10"/>
        <v>0</v>
      </c>
      <c r="K123" s="8">
        <v>0</v>
      </c>
    </row>
    <row r="124" spans="1:11" s="6" customFormat="1" ht="15">
      <c r="A124" s="3" t="s">
        <v>103</v>
      </c>
      <c r="B124" s="9">
        <v>0</v>
      </c>
      <c r="C124" s="4">
        <f t="shared" si="11"/>
        <v>0</v>
      </c>
      <c r="D124" s="9">
        <v>0</v>
      </c>
      <c r="E124" s="4">
        <f t="shared" si="12"/>
        <v>0</v>
      </c>
      <c r="F124" s="5">
        <v>0</v>
      </c>
      <c r="G124" s="9">
        <v>0</v>
      </c>
      <c r="H124" s="4">
        <f t="shared" si="13"/>
        <v>0</v>
      </c>
      <c r="I124" s="9">
        <v>0</v>
      </c>
      <c r="J124" s="4">
        <f t="shared" si="10"/>
        <v>0</v>
      </c>
      <c r="K124" s="5">
        <v>0</v>
      </c>
    </row>
    <row r="125" spans="3:8" ht="15">
      <c r="C125" s="1"/>
      <c r="H125" s="1"/>
    </row>
  </sheetData>
  <sheetProtection/>
  <mergeCells count="10">
    <mergeCell ref="G2:J2"/>
    <mergeCell ref="K2:K4"/>
    <mergeCell ref="G3:H3"/>
    <mergeCell ref="I3:J3"/>
    <mergeCell ref="A1:F1"/>
    <mergeCell ref="F2:F4"/>
    <mergeCell ref="B3:C3"/>
    <mergeCell ref="D3:E3"/>
    <mergeCell ref="B2:E2"/>
    <mergeCell ref="A2:A4"/>
  </mergeCells>
  <printOptions/>
  <pageMargins left="0" right="0" top="0" bottom="0" header="0" footer="0"/>
  <pageSetup horizontalDpi="600" verticalDpi="600" orientation="portrait" paperSize="9" scale="95" r:id="rId1"/>
  <rowBreaks count="2" manualBreakCount="2">
    <brk id="39" max="15" man="1"/>
    <brk id="8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oon1</cp:lastModifiedBy>
  <cp:lastPrinted>2019-05-14T09:46:25Z</cp:lastPrinted>
  <dcterms:created xsi:type="dcterms:W3CDTF">2010-12-01T10:49:57Z</dcterms:created>
  <dcterms:modified xsi:type="dcterms:W3CDTF">2019-05-17T07:26:43Z</dcterms:modified>
  <cp:category/>
  <cp:version/>
  <cp:contentType/>
  <cp:contentStatus/>
</cp:coreProperties>
</file>